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3" activeTab="4"/>
  </bookViews>
  <sheets>
    <sheet name="封面" sheetId="1" r:id="rId1"/>
    <sheet name="表一2022年全市政府性基金预算安排表" sheetId="99" r:id="rId2"/>
    <sheet name="表二2022年市本级政府性基金预算安排表" sheetId="100" r:id="rId3"/>
    <sheet name="表三 2022年海口市市本级政府性基金项级科目支出表" sheetId="101" r:id="rId4"/>
    <sheet name="表四 2022年省转贷第三批专项债券项目安排表" sheetId="102" r:id="rId5"/>
    <sheet name="表五 海口市2022年地方政府债务限额调整情况表" sheetId="103" r:id="rId6"/>
  </sheets>
  <externalReferences>
    <externalReference r:id="rId7"/>
  </externalReferences>
  <definedNames>
    <definedName name="_xlnm._FilterDatabase" localSheetId="1" hidden="1">表一2022年全市政府性基金预算安排表!$A$6:$IG$83</definedName>
    <definedName name="_xlnm._FilterDatabase" localSheetId="2" hidden="1">表二2022年市本级政府性基金预算安排表!$A$6:$WWA$89</definedName>
    <definedName name="_xlnm._FilterDatabase" localSheetId="4" hidden="1">'表四 2022年省转贷第三批专项债券项目安排表'!$A$1:$D$41</definedName>
    <definedName name="任务分类">[1]任务!$A$1:$A$10</definedName>
    <definedName name="__xlfn.COUNTIFS" hidden="1">#NAME?</definedName>
    <definedName name="_xlnm.Print_Titles" hidden="1">#N/A</definedName>
    <definedName name="洋10">#REF!</definedName>
    <definedName name="_xlnm.Print_Titles" localSheetId="1">表一2022年全市政府性基金预算安排表!$1:$6</definedName>
    <definedName name="洋10" localSheetId="1">#REF!</definedName>
    <definedName name="_xlnm.Print_Area" localSheetId="1">表一2022年全市政府性基金预算安排表!$A$1:$J$83</definedName>
    <definedName name="_xlnm.Print_Titles" localSheetId="2">表二2022年市本级政府性基金预算安排表!$1:$6</definedName>
    <definedName name="洋10" localSheetId="2">#REF!</definedName>
    <definedName name="_xlnm.Print_Area" localSheetId="2">表二2022年市本级政府性基金预算安排表!$A$1:$R$89</definedName>
    <definedName name="_xlnm.Print_Titles" localSheetId="3">'表三 2022年海口市市本级政府性基金项级科目支出表'!$1:$4</definedName>
    <definedName name="洋10" localSheetId="3">#REF!</definedName>
    <definedName name="_xlnm.Print_Titles" localSheetId="4">'表四 2022年省转贷第三批专项债券项目安排表'!$1:$4</definedName>
  </definedNames>
  <calcPr calcId="144525"/>
</workbook>
</file>

<file path=xl/sharedStrings.xml><?xml version="1.0" encoding="utf-8"?>
<sst xmlns="http://schemas.openxmlformats.org/spreadsheetml/2006/main" count="602" uniqueCount="427">
  <si>
    <t>2022年第二次海口市本级                             财政预算调整方案</t>
  </si>
  <si>
    <t>海口市财政局</t>
  </si>
  <si>
    <t>表一</t>
  </si>
  <si>
    <t>2022年海口市政府性基金预算收支情况表</t>
  </si>
  <si>
    <t>单位：万元</t>
  </si>
  <si>
    <t>收                          入</t>
  </si>
  <si>
    <t>支                                   出</t>
  </si>
  <si>
    <t>项          目</t>
  </si>
  <si>
    <t>2022年</t>
  </si>
  <si>
    <t>年初预算数</t>
  </si>
  <si>
    <t>第一次调整数</t>
  </si>
  <si>
    <t>本次调整数</t>
  </si>
  <si>
    <t>调整后预算数</t>
  </si>
  <si>
    <t>一、地方政府性基金预算收入</t>
  </si>
  <si>
    <t>一、地方政府性基金预算支出</t>
  </si>
  <si>
    <t>（一）海南省高等级公路车辆通行附加费收入</t>
  </si>
  <si>
    <t>（一）文化旅游体育与传媒支出</t>
  </si>
  <si>
    <t>（二）港口建设费收入</t>
  </si>
  <si>
    <t xml:space="preserve">     国家电影事业发展专项资金安排的支出</t>
  </si>
  <si>
    <t>（三）国家电影事业发展专项资金收入</t>
  </si>
  <si>
    <t xml:space="preserve">     旅游发展基金支出</t>
  </si>
  <si>
    <t>（四）国有土地收益基金收入</t>
  </si>
  <si>
    <t>（二）社会保障和就业支出</t>
  </si>
  <si>
    <t>（五）农业土地开发资金收入</t>
  </si>
  <si>
    <t xml:space="preserve">     大中型水库移民后期扶持基金支出</t>
  </si>
  <si>
    <t>（六）国有土地使用权出让金收入</t>
  </si>
  <si>
    <t xml:space="preserve">     小型水库移民扶助基金安排的支出</t>
  </si>
  <si>
    <t>（七）大中型水库库区基金收入</t>
  </si>
  <si>
    <t>（三）城乡社区支出</t>
  </si>
  <si>
    <t>（八）彩票公益金收入</t>
  </si>
  <si>
    <t xml:space="preserve">     国有土地使用权出让收入安排的支出</t>
  </si>
  <si>
    <t>（九）城市基础设施配套费收入</t>
  </si>
  <si>
    <t xml:space="preserve">     国有土地收益基金安排的支出</t>
  </si>
  <si>
    <t>（十）小型水库移民扶助基金收入</t>
  </si>
  <si>
    <t xml:space="preserve">     农业土地开发资金安排的支出</t>
  </si>
  <si>
    <t>（十一）国家重大水利工程建设基金收入</t>
  </si>
  <si>
    <t xml:space="preserve">     城市基础设施配套费安排的支出</t>
  </si>
  <si>
    <t>（十二）污水处理费收入</t>
  </si>
  <si>
    <t xml:space="preserve">     污水处理费安排的支出</t>
  </si>
  <si>
    <t>（十三）彩票发行机构和彩票销售机构的业务费用</t>
  </si>
  <si>
    <t xml:space="preserve">     土地储备专项债券收入安排的支出</t>
  </si>
  <si>
    <t>（十四）其他政府性基金收入</t>
  </si>
  <si>
    <t xml:space="preserve">     棚户区改造专项债券收入安排的支出</t>
  </si>
  <si>
    <t>（十五）专项债务对应项目专项收入</t>
  </si>
  <si>
    <t xml:space="preserve">     国有土地使用权出让收入对应专项债务收入安排的支出</t>
  </si>
  <si>
    <t>（四）农林水支出</t>
  </si>
  <si>
    <t xml:space="preserve">     大中型水库库区基金安排的支出</t>
  </si>
  <si>
    <t xml:space="preserve">     国家重大水利工程建设基金安排的支出</t>
  </si>
  <si>
    <t>（五）交通运输支出</t>
  </si>
  <si>
    <t xml:space="preserve">     海南省高等级公路车辆通行附加费安排的支出</t>
  </si>
  <si>
    <t xml:space="preserve">     港口建设费安排的支出</t>
  </si>
  <si>
    <t xml:space="preserve">     民航发展基金支出</t>
  </si>
  <si>
    <t xml:space="preserve">     海南省高等级公路车辆通行附加费对应专项债务收入安排的支出</t>
  </si>
  <si>
    <t>（六）其他支出</t>
  </si>
  <si>
    <t xml:space="preserve">     其他政府性基金及对应专项债务收入安排的支出</t>
  </si>
  <si>
    <t xml:space="preserve">     彩票发行销售机构业务费安排的支出</t>
  </si>
  <si>
    <t xml:space="preserve">     彩票公益金安排的支出</t>
  </si>
  <si>
    <t xml:space="preserve">（七）地方政府专项债务付息支出  </t>
  </si>
  <si>
    <t xml:space="preserve">     海南省高等级公路车辆通行附加费债务付息支出</t>
  </si>
  <si>
    <t xml:space="preserve">     国有土地使用权出让金债务付息支出</t>
  </si>
  <si>
    <t xml:space="preserve">     土地储备专项债券付息支出</t>
  </si>
  <si>
    <t xml:space="preserve">     棚户区改造专项债券付息支出</t>
  </si>
  <si>
    <t xml:space="preserve">     其他地方自行试点项目收益专项债券付息支出</t>
  </si>
  <si>
    <t xml:space="preserve">     其他政府性基金债务付息支出</t>
  </si>
  <si>
    <t>（八）地方政府专项债务发行费用支出</t>
  </si>
  <si>
    <t xml:space="preserve">     海南省高等级公路车辆通行附加费债务发行费用支出</t>
  </si>
  <si>
    <t xml:space="preserve">     国有土地使用权出让金债务发行费用支出</t>
  </si>
  <si>
    <t xml:space="preserve">     土地储备专项债券发行费用支出</t>
  </si>
  <si>
    <t xml:space="preserve">     棚户区改造专项债券发行费用支出</t>
  </si>
  <si>
    <t xml:space="preserve">     其他地方自行试点项目收益专项债券发行费用支出</t>
  </si>
  <si>
    <t xml:space="preserve">     其他政府性基金债务发行费用支出</t>
  </si>
  <si>
    <t>（九）抗疫特别国债安排的支出</t>
  </si>
  <si>
    <t xml:space="preserve">     公共卫生体系建设</t>
  </si>
  <si>
    <t xml:space="preserve">     重大疫情防控救治体系建设</t>
  </si>
  <si>
    <t xml:space="preserve">     粮食安全</t>
  </si>
  <si>
    <t xml:space="preserve">     能源安全</t>
  </si>
  <si>
    <t xml:space="preserve">     应急物资保障</t>
  </si>
  <si>
    <t xml:space="preserve">     产业链改造升级</t>
  </si>
  <si>
    <t xml:space="preserve">     城镇老旧小区改造</t>
  </si>
  <si>
    <t xml:space="preserve">     生态环境治理</t>
  </si>
  <si>
    <t xml:space="preserve">     交通基础设施建设</t>
  </si>
  <si>
    <t xml:space="preserve">     市政设施建设</t>
  </si>
  <si>
    <t xml:space="preserve">     重大区域规划基础设施建设</t>
  </si>
  <si>
    <t xml:space="preserve">     其他基础设施建设</t>
  </si>
  <si>
    <t xml:space="preserve">     减免房租补贴</t>
  </si>
  <si>
    <t xml:space="preserve">     重点企业贷款贴息</t>
  </si>
  <si>
    <t xml:space="preserve">     创业担保贷款贴息</t>
  </si>
  <si>
    <t xml:space="preserve">     援企稳岗补贴</t>
  </si>
  <si>
    <t xml:space="preserve">     困难群众基本生活补助</t>
  </si>
  <si>
    <t xml:space="preserve">     其他抗疫相关支出</t>
  </si>
  <si>
    <t>二、债务转贷收入</t>
  </si>
  <si>
    <t>二、债务还本支出</t>
  </si>
  <si>
    <t>（一）海南省高等级公路车辆通行附加费债务转贷收入</t>
  </si>
  <si>
    <t>（一）海南省高等级公路车辆通行附加费债务还本支出</t>
  </si>
  <si>
    <t>（二）国有土地使用权出让金债务转贷收入</t>
  </si>
  <si>
    <t>（二）国有土地使用权出让金债务还本支出</t>
  </si>
  <si>
    <t>（三）土地储备专项债券转贷收入</t>
  </si>
  <si>
    <t>（三）土地储备专项债券还本支出</t>
  </si>
  <si>
    <t>（四）棚户区改造专项债券转贷收入</t>
  </si>
  <si>
    <t>（四）棚户区改造专项债券还本支出</t>
  </si>
  <si>
    <t>（五）其他地方自行试点项目收益专项债券转贷收入</t>
  </si>
  <si>
    <t>（五）其他地方自行试点项目收益专项债券还本支出</t>
  </si>
  <si>
    <t>（六）其他政府性基金债务转贷收入</t>
  </si>
  <si>
    <t>（六）其他政府性基金债务还本支出</t>
  </si>
  <si>
    <t>三、转移性收入</t>
  </si>
  <si>
    <t>三、转移性支出</t>
  </si>
  <si>
    <t>（一）政府性基金转移支付收入</t>
  </si>
  <si>
    <t>（一）政府性基金上解支出</t>
  </si>
  <si>
    <t>（二）抗疫特别国债转移支付收入</t>
  </si>
  <si>
    <t>（二）政府性基金预算调出资金</t>
  </si>
  <si>
    <t>（三）上年结余收入</t>
  </si>
  <si>
    <t>（三）抗疫特别国债调出资金</t>
  </si>
  <si>
    <t>（四）调入资金</t>
  </si>
  <si>
    <t>（四）年终结余结转</t>
  </si>
  <si>
    <t>收入总计</t>
  </si>
  <si>
    <t>支出总计</t>
  </si>
  <si>
    <t>表二</t>
  </si>
  <si>
    <t>2022年海口市本级政府性基金预算收支情况表</t>
  </si>
  <si>
    <t>含开发区</t>
  </si>
  <si>
    <t>不含开发区</t>
  </si>
  <si>
    <t>（一）政府性基金补助区级支出</t>
  </si>
  <si>
    <t xml:space="preserve">     1.抗疫特别国债转移支付支出</t>
  </si>
  <si>
    <t xml:space="preserve">     2.其他转移支付支出</t>
  </si>
  <si>
    <t>（二）政府性基金上解支出</t>
  </si>
  <si>
    <t>（三）政府性基金预算调出资金</t>
  </si>
  <si>
    <t xml:space="preserve">     1.市本级调出资金</t>
  </si>
  <si>
    <t xml:space="preserve">     2.三个开发区调出资金</t>
  </si>
  <si>
    <t>（四）抗疫特别国债调出资金</t>
  </si>
  <si>
    <t>（五）年终结余结转</t>
  </si>
  <si>
    <t xml:space="preserve">     1.市本级结余结转</t>
  </si>
  <si>
    <t xml:space="preserve">     2.三个开发区结余结转</t>
  </si>
  <si>
    <t>表三</t>
  </si>
  <si>
    <t>2022年海口市市本级政府性基金项级科目支出表</t>
  </si>
  <si>
    <t>科目编码</t>
  </si>
  <si>
    <t>科目名称</t>
  </si>
  <si>
    <t>总合计</t>
  </si>
  <si>
    <t>207</t>
  </si>
  <si>
    <t>文化旅游体育与传媒支出</t>
  </si>
  <si>
    <t>20707</t>
  </si>
  <si>
    <t>国家电影事业发展专项资金及专项对应债务收入安排的支出</t>
  </si>
  <si>
    <t>20709</t>
  </si>
  <si>
    <t>旅游发展基金支出</t>
  </si>
  <si>
    <t>2070999</t>
  </si>
  <si>
    <t>其他旅游发展基金支出</t>
  </si>
  <si>
    <t>208</t>
  </si>
  <si>
    <t>社会保障和就业支出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</si>
  <si>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</si>
  <si>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</si>
  <si>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</si>
  <si>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</si>
  <si>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</si>
  <si>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</si>
  <si>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</si>
  <si>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</si>
  <si>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20823</t>
  </si>
  <si>
    <t>小型水库移民扶助基金及对应专项债务收入安排的支出</t>
  </si>
  <si>
    <t>2082301</t>
  </si>
  <si>
    <t>2082302</t>
  </si>
  <si>
    <t>2082399</t>
  </si>
  <si>
    <t>其他小型水库移民扶助基金支出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</si>
  <si>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</si>
  <si>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</si>
  <si>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</si>
  <si>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</si>
  <si>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</si>
  <si>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</si>
  <si>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</si>
  <si>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</si>
  <si>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</si>
  <si>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</si>
  <si>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</si>
  <si>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</si>
  <si>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</si>
  <si>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</si>
  <si>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</si>
  <si>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</si>
  <si>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</si>
  <si>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</si>
  <si>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</si>
  <si>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</si>
  <si>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</si>
  <si>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</si>
  <si>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</si>
  <si>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</si>
  <si>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</si>
  <si>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保障性住房租金补贴</t>
  </si>
  <si>
    <t>2120814</t>
  </si>
  <si>
    <t>农业生产发展支出</t>
  </si>
  <si>
    <t>2120815</t>
  </si>
  <si>
    <t>农村社会事业支出</t>
  </si>
  <si>
    <t>2120816</t>
  </si>
  <si>
    <t>农业农村生态环境支出</t>
  </si>
  <si>
    <t>2120899</t>
  </si>
  <si>
    <t>其他国有土地使用权出让收入安排的支出</t>
  </si>
  <si>
    <t>21210</t>
  </si>
  <si>
    <t>国有土地收益基金安排的支出</t>
  </si>
  <si>
    <t>2121001</t>
  </si>
  <si>
    <t>2121002</t>
  </si>
  <si>
    <t>2121099</t>
  </si>
  <si>
    <t>其他国有土地收益基金支出</t>
  </si>
  <si>
    <t>21211</t>
  </si>
  <si>
    <t>农业土地开发资金安排的支出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</si>
  <si>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</si>
  <si>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</si>
  <si>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</si>
  <si>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</si>
  <si>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</si>
  <si>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</si>
  <si>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2121303</t>
  </si>
  <si>
    <t>公有房屋</t>
  </si>
  <si>
    <t>2121304</t>
  </si>
  <si>
    <t>城市防洪</t>
  </si>
  <si>
    <t>2121399</t>
  </si>
  <si>
    <t>其他城市基础设施配套费安排的支出</t>
  </si>
  <si>
    <t>21214</t>
  </si>
  <si>
    <t>污水处理费及安排的支出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</si>
  <si>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</si>
  <si>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</si>
  <si>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</si>
  <si>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</si>
  <si>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</si>
  <si>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</si>
  <si>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土地储备专项债券收入安排的支出</t>
  </si>
  <si>
    <t>其他土地储备专项债券收入安排的支出</t>
  </si>
  <si>
    <t>国有土地使用权出让收入对应专项债务收入安排的支出</t>
  </si>
  <si>
    <t>其他国有土地使用权出让收入对应专项债务收入安排的支出</t>
  </si>
  <si>
    <t>213</t>
  </si>
  <si>
    <t>农林水支出</t>
  </si>
  <si>
    <t>21366</t>
  </si>
  <si>
    <t>大中型水库库区基金及对应专项债务收入安排的支出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</si>
  <si>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</si>
  <si>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</si>
  <si>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</si>
  <si>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</si>
  <si>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</si>
  <si>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</si>
  <si>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</si>
  <si>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21367</t>
  </si>
  <si>
    <t>三峡水库库区基金支出</t>
  </si>
  <si>
    <t>2136701</t>
  </si>
  <si>
    <t>2136702</t>
  </si>
  <si>
    <t>2136703</t>
  </si>
  <si>
    <t>库区维护和管理</t>
  </si>
  <si>
    <t>2136799</t>
  </si>
  <si>
    <t>其他三峡水库库区基金支出</t>
  </si>
  <si>
    <t>21369</t>
  </si>
  <si>
    <t>国家重大水利工程建设基金及对应专项债务收入安排的支出</t>
  </si>
  <si>
    <t>2136901</t>
  </si>
  <si>
    <t>南水北调工程建设</t>
  </si>
  <si>
    <t>2136902</t>
  </si>
  <si>
    <t>三峡工程后续工作</t>
  </si>
  <si>
    <t>2136903</t>
  </si>
  <si>
    <t>地方重大水利工程建设</t>
  </si>
  <si>
    <t>2136999</t>
  </si>
  <si>
    <t>其他重大水利工程建设基金支出</t>
  </si>
  <si>
    <t>214</t>
  </si>
  <si>
    <t>交通运输支出</t>
  </si>
  <si>
    <t>21460</t>
  </si>
  <si>
    <t>海南省高等级公路车辆通行附加费及对应专项债务收入安排的支出</t>
  </si>
  <si>
    <t>2146001</t>
  </si>
  <si>
    <t>公路建设</t>
  </si>
  <si>
    <t>2146002</t>
  </si>
  <si>
    <t>公路养护</t>
  </si>
  <si>
    <t>2146003</t>
  </si>
  <si>
    <t>公路还贷</t>
  </si>
  <si>
    <t>2146099</t>
  </si>
  <si>
    <t>其他海南省高等级公路车辆通行附加费安排的支出</t>
  </si>
  <si>
    <t>229</t>
  </si>
  <si>
    <t>其他支出</t>
  </si>
  <si>
    <t>22904</t>
  </si>
  <si>
    <t>其他政府性基金及对应专项债务收入安排的支出</t>
  </si>
  <si>
    <t>其他政府性基金安排的支出</t>
  </si>
  <si>
    <t>其他地方自行试点项目收益专项债券收入安排的支出</t>
  </si>
  <si>
    <t>其他政府性基金债务收入安排的支出</t>
  </si>
  <si>
    <t>22908</t>
  </si>
  <si>
    <t>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</si>
  <si>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</si>
  <si>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</si>
  <si>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</si>
  <si>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</si>
  <si>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</si>
  <si>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</si>
  <si>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</si>
  <si>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</si>
  <si>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</si>
  <si>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</si>
  <si>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</si>
  <si>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</si>
  <si>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</si>
  <si>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</si>
  <si>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</si>
  <si>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</si>
  <si>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</si>
  <si>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>彩票公益金安排的支出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</si>
  <si>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</si>
  <si>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</si>
  <si>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</si>
  <si>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</si>
  <si>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</si>
  <si>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</si>
  <si>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</si>
  <si>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</si>
  <si>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</si>
  <si>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</si>
  <si>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</si>
  <si>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</si>
  <si>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</si>
  <si>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</si>
  <si>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</si>
  <si>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</si>
  <si>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</si>
  <si>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</si>
  <si>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</si>
  <si>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</si>
  <si>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</si>
  <si>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</si>
  <si>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债务还本支出</t>
  </si>
  <si>
    <t>地方政府专项债务还本支出</t>
  </si>
  <si>
    <t>国有土地使用权出让金债务还本支出</t>
  </si>
  <si>
    <t>土地储备专项债券还本支出</t>
  </si>
  <si>
    <t>其他政府性基金债务还本支出</t>
  </si>
  <si>
    <t>232</t>
  </si>
  <si>
    <t>债务付息支出</t>
  </si>
  <si>
    <t>23204</t>
  </si>
  <si>
    <t>地方政府专项债务付息支出</t>
  </si>
  <si>
    <t>2320401</t>
  </si>
  <si>
    <t>海南省高等级公路车辆通行附加费债务付息支出</t>
  </si>
  <si>
    <t>2320402</t>
  </si>
  <si>
    <t>港口建设费债务付息支出</t>
  </si>
  <si>
    <t>2320405</t>
  </si>
  <si>
    <t>国家电影事业发展专项资金债务付息支出</t>
  </si>
  <si>
    <t>2320411</t>
  </si>
  <si>
    <t>国有土地使用权出让金债务付息支出</t>
  </si>
  <si>
    <t>2320413</t>
  </si>
  <si>
    <t>农业土地开发资金债务付息支出</t>
  </si>
  <si>
    <t>2320414</t>
  </si>
  <si>
    <t>大中型水库库区基金债务付息支出</t>
  </si>
  <si>
    <t>2320416</t>
  </si>
  <si>
    <t>城市基础设施配套费债务付息支出</t>
  </si>
  <si>
    <t>2320417</t>
  </si>
  <si>
    <t>小型水库移民扶助基金债务付息支出</t>
  </si>
  <si>
    <t>2320418</t>
  </si>
  <si>
    <t>国家重大水利工程建设基金债务付息支出</t>
  </si>
  <si>
    <t>2320419</t>
  </si>
  <si>
    <t>车辆通行费债务付息支出</t>
  </si>
  <si>
    <t>2320420</t>
  </si>
  <si>
    <t>污水处理费债务付息支出</t>
  </si>
  <si>
    <t>土地储备专项债券付息支出</t>
  </si>
  <si>
    <t>政府收费公路专项债券付息支出</t>
  </si>
  <si>
    <t>2320498</t>
  </si>
  <si>
    <t>其他地方自行试点项目收益专项债券付息支出</t>
  </si>
  <si>
    <t>2320499</t>
  </si>
  <si>
    <t>其他政府性基金债务付息支出</t>
  </si>
  <si>
    <t>表四</t>
  </si>
  <si>
    <t>2022年省转贷第三批专项债券项目安排表</t>
  </si>
  <si>
    <t>序号</t>
  </si>
  <si>
    <t>项目名称</t>
  </si>
  <si>
    <t>债券额度</t>
  </si>
  <si>
    <t>备注</t>
  </si>
  <si>
    <t>合计数</t>
  </si>
  <si>
    <t>空港地埋式水质净化中心（一期）工程</t>
  </si>
  <si>
    <t>江东新区</t>
  </si>
  <si>
    <t>白沙门一期污水处理厂扩容工程</t>
  </si>
  <si>
    <t>新埠岛供水管网改造项目</t>
  </si>
  <si>
    <t>云龙至红旗镇供水管道工程</t>
  </si>
  <si>
    <t>琼山区项目</t>
  </si>
  <si>
    <t>江东新区振家溪水系修复工程</t>
  </si>
  <si>
    <t>市政消防供水建设工程项目</t>
  </si>
  <si>
    <t>江东新区迈雅河-潭览河水系连通工程（一期）</t>
  </si>
  <si>
    <t>海文北路</t>
  </si>
  <si>
    <t>顺达路（江东大道至南渡江大道段）</t>
  </si>
  <si>
    <t>消费精品制造产业园配套路网项目</t>
  </si>
  <si>
    <t>桂林洋公园大道</t>
  </si>
  <si>
    <t>府越路项目</t>
  </si>
  <si>
    <t>海榆东线拓宽工程（晋文互通至云龙段）项目</t>
  </si>
  <si>
    <t>海口国家高新区新药创制产业创新园四期项目</t>
  </si>
  <si>
    <t>高新区</t>
  </si>
  <si>
    <t>临空经济区物流产业配套路网</t>
  </si>
  <si>
    <t>迈雅滨河商务区配套路网项目一期</t>
  </si>
  <si>
    <t>海南省艺术中心和美术馆项目配套路网工程</t>
  </si>
  <si>
    <t>海口综保区高端食（药）材加工标准厂房项目</t>
  </si>
  <si>
    <t>综保区</t>
  </si>
  <si>
    <t>海口空港综合保税区多功能物流仓储中心项目</t>
  </si>
  <si>
    <t>海南日用免税品公共保税仓库（二期）项目</t>
  </si>
  <si>
    <t>海口综合保税区智能化加工制造中心（二期）项目</t>
  </si>
  <si>
    <t>江东新区规划13号路（二期）</t>
  </si>
  <si>
    <t>海口综合保税区智慧园区建设项目</t>
  </si>
  <si>
    <t>海口综合保税区智能化加工制造中心</t>
  </si>
  <si>
    <t>海南日用免税品公共保税仓库项目</t>
  </si>
  <si>
    <t>海口综合应急物资仓储项目</t>
  </si>
  <si>
    <t>桂秀路（白驹大道至规划海涛大道段）</t>
  </si>
  <si>
    <t>北师大（海口）教师发展协同创新实验基地</t>
  </si>
  <si>
    <t>中国人民大学附属中学海口实验学校项目</t>
  </si>
  <si>
    <t>观澜湖园区基础设施市政道路项目二期</t>
  </si>
  <si>
    <t>海口市琼山区妇幼保健院迁址新建项目二期（妇幼健康服务综合大楼)</t>
  </si>
  <si>
    <t>海口市第四人民医院新院二期项目</t>
  </si>
  <si>
    <t>海口旅游职业学校（二期）扩建项目</t>
  </si>
  <si>
    <t>G15沈海高速公路及地面市政道路（海口段）管线迁改工程项目</t>
  </si>
  <si>
    <t>琼山区2022年老旧小区（汇宇金城等37个小区）电力改造项目</t>
  </si>
  <si>
    <t>海口市西海岸南片区公园配套停车场项目</t>
  </si>
  <si>
    <t>表五</t>
  </si>
  <si>
    <t>海口市2022年地方政府债务限额调整情况表</t>
  </si>
  <si>
    <t>单位：亿元</t>
  </si>
  <si>
    <t>项    目</t>
  </si>
  <si>
    <t>公  式</t>
  </si>
  <si>
    <t>本地区</t>
  </si>
  <si>
    <t>本级</t>
  </si>
  <si>
    <t>下级</t>
  </si>
  <si>
    <t>一、2021年地方政府债务限额</t>
  </si>
  <si>
    <t>A=B+C</t>
  </si>
  <si>
    <t>其中： 一般债务限额</t>
  </si>
  <si>
    <t>B</t>
  </si>
  <si>
    <t xml:space="preserve">            专项债务限额</t>
  </si>
  <si>
    <t>C</t>
  </si>
  <si>
    <t>二、2022年新增地方政府债务限额</t>
  </si>
  <si>
    <t>D=E+F</t>
  </si>
  <si>
    <t>E</t>
  </si>
  <si>
    <t>F</t>
  </si>
  <si>
    <t>附：提前下达的2022年新增地方政府债务限额</t>
  </si>
  <si>
    <t>G=H+I</t>
  </si>
  <si>
    <t>H</t>
  </si>
  <si>
    <t>I</t>
  </si>
  <si>
    <t>三、2022年地方政府债务限额</t>
  </si>
  <si>
    <t>J=K+L</t>
  </si>
  <si>
    <t>K</t>
  </si>
  <si>
    <t>L</t>
  </si>
  <si>
    <t>注： 1.新增债务限额由第一批及第二批省厅计划下达的新增债券相加，第一批下达的为提前下达。2.2022年政府债务限额尚未下达，表内数据为上一年末限额加上新增债券额度的预测数，实际数据以省厅下达数据为准</t>
  </si>
</sst>
</file>

<file path=xl/styles.xml><?xml version="1.0" encoding="utf-8"?>
<styleSheet xmlns="http://schemas.openxmlformats.org/spreadsheetml/2006/main">
  <numFmts count="11">
    <numFmt numFmtId="176" formatCode="#,##0.0_ "/>
    <numFmt numFmtId="177" formatCode="0.00_);[Red]\(0.00\)"/>
    <numFmt numFmtId="41" formatCode="_ * #,##0_ ;_ * \-#,##0_ ;_ * &quot;-&quot;_ ;_ @_ "/>
    <numFmt numFmtId="178" formatCode="0_ "/>
    <numFmt numFmtId="44" formatCode="_ &quot;￥&quot;* #,##0.00_ ;_ &quot;￥&quot;* \-#,##0.00_ ;_ &quot;￥&quot;* &quot;-&quot;??_ ;_ @_ "/>
    <numFmt numFmtId="179" formatCode="#,##0_ "/>
    <numFmt numFmtId="180" formatCode="0.0%"/>
    <numFmt numFmtId="181" formatCode="#,##0.00_ "/>
    <numFmt numFmtId="42" formatCode="_ &quot;￥&quot;* #,##0_ ;_ &quot;￥&quot;* \-#,##0_ ;_ &quot;￥&quot;* &quot;-&quot;_ ;_ @_ "/>
    <numFmt numFmtId="182" formatCode="#,##0_);[Red]\(#,##0\)"/>
    <numFmt numFmtId="43" formatCode="_ * #,##0.00_ ;_ * \-#,##0.00_ ;_ * &quot;-&quot;??_ ;_ @_ "/>
  </numFmts>
  <fonts count="49">
    <font>
      <sz val="12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Times New Roman"/>
      <charset val="0"/>
    </font>
    <font>
      <sz val="14"/>
      <name val="宋体"/>
      <charset val="134"/>
    </font>
    <font>
      <b/>
      <sz val="24"/>
      <name val="宋体"/>
      <charset val="134"/>
    </font>
    <font>
      <sz val="10"/>
      <name val="黑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36"/>
      <name val="宋体"/>
      <charset val="134"/>
    </font>
    <font>
      <sz val="12"/>
      <name val="楷体_GB2312"/>
      <charset val="134"/>
    </font>
    <font>
      <b/>
      <sz val="14"/>
      <name val="黑体"/>
      <charset val="134"/>
    </font>
    <font>
      <b/>
      <sz val="4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 wrapText="true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 wrapText="true"/>
    </xf>
    <xf numFmtId="0" fontId="34" fillId="8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3" fillId="19" borderId="15" applyNumberFormat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4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4" fillId="23" borderId="0" applyNumberFormat="false" applyBorder="false" applyAlignment="false" applyProtection="false">
      <alignment vertical="center"/>
    </xf>
    <xf numFmtId="0" fontId="34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40" fillId="13" borderId="15" applyNumberFormat="false" applyAlignment="false" applyProtection="false">
      <alignment vertical="center"/>
    </xf>
    <xf numFmtId="0" fontId="34" fillId="33" borderId="0" applyNumberFormat="false" applyBorder="false" applyAlignment="false" applyProtection="false">
      <alignment vertical="center"/>
    </xf>
    <xf numFmtId="0" fontId="46" fillId="26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9" fillId="12" borderId="0" applyNumberFormat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44" fillId="0" borderId="17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38" fillId="10" borderId="0" applyNumberFormat="false" applyBorder="false" applyAlignment="false" applyProtection="false">
      <alignment vertical="center"/>
    </xf>
    <xf numFmtId="0" fontId="37" fillId="9" borderId="14" applyNumberFormat="false" applyAlignment="false" applyProtection="false">
      <alignment vertical="center"/>
    </xf>
    <xf numFmtId="0" fontId="42" fillId="13" borderId="16" applyNumberFormat="false" applyAlignment="false" applyProtection="false">
      <alignment vertical="center"/>
    </xf>
    <xf numFmtId="0" fontId="41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0" borderId="0">
      <protection locked="false"/>
    </xf>
    <xf numFmtId="42" fontId="0" fillId="0" borderId="0" applyFont="false" applyFill="false" applyBorder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4" fillId="32" borderId="0" applyNumberFormat="false" applyBorder="false" applyAlignment="false" applyProtection="false">
      <alignment vertical="center"/>
    </xf>
    <xf numFmtId="0" fontId="0" fillId="6" borderId="12" applyNumberFormat="false" applyFont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1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0" fontId="34" fillId="15" borderId="0" applyNumberFormat="false" applyBorder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0" fillId="0" borderId="10" applyNumberFormat="false" applyFill="false" applyAlignment="false" applyProtection="false">
      <alignment vertical="center"/>
    </xf>
  </cellStyleXfs>
  <cellXfs count="197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178" fontId="9" fillId="0" borderId="0" xfId="1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177" fontId="10" fillId="0" borderId="2" xfId="0" applyNumberFormat="true" applyFont="true" applyFill="true" applyBorder="true" applyAlignment="true" applyProtection="true">
      <alignment horizontal="center" vertical="center" wrapText="true"/>
    </xf>
    <xf numFmtId="0" fontId="10" fillId="0" borderId="3" xfId="0" applyFont="true" applyFill="true" applyBorder="true" applyAlignment="true" applyProtection="true">
      <alignment horizontal="center" vertical="center" wrapText="true"/>
    </xf>
    <xf numFmtId="0" fontId="10" fillId="0" borderId="4" xfId="0" applyFont="true" applyFill="true" applyBorder="true" applyAlignment="true" applyProtection="true">
      <alignment horizontal="center" vertical="center" wrapText="true"/>
    </xf>
    <xf numFmtId="181" fontId="11" fillId="0" borderId="1" xfId="0" applyNumberFormat="true" applyFont="true" applyFill="true" applyBorder="true" applyAlignment="true" applyProtection="true">
      <alignment horizontal="center" vertical="center" wrapText="true"/>
    </xf>
    <xf numFmtId="177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9" fontId="12" fillId="0" borderId="1" xfId="0" applyNumberFormat="true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49" fontId="13" fillId="0" borderId="0" xfId="1" applyNumberFormat="true" applyFont="true" applyFill="true" applyBorder="true" applyAlignment="true">
      <alignment vertical="center" wrapText="true"/>
    </xf>
    <xf numFmtId="0" fontId="9" fillId="0" borderId="0" xfId="10" applyFont="true" applyFill="true" applyBorder="true" applyAlignment="true"/>
    <xf numFmtId="49" fontId="14" fillId="0" borderId="0" xfId="10" applyNumberFormat="true" applyFont="true" applyFill="true" applyBorder="true" applyAlignment="true">
      <alignment horizontal="center" vertical="center"/>
    </xf>
    <xf numFmtId="49" fontId="11" fillId="0" borderId="1" xfId="9" applyNumberFormat="true" applyFont="true" applyFill="true" applyBorder="true" applyAlignment="true">
      <alignment horizontal="center" vertical="center"/>
    </xf>
    <xf numFmtId="180" fontId="15" fillId="2" borderId="4" xfId="25" applyNumberFormat="true" applyFont="true" applyFill="true" applyBorder="true" applyAlignment="true">
      <alignment horizontal="center" vertical="center" wrapText="true"/>
    </xf>
    <xf numFmtId="0" fontId="11" fillId="0" borderId="1" xfId="9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/>
    </xf>
    <xf numFmtId="179" fontId="11" fillId="0" borderId="1" xfId="9" applyNumberFormat="true" applyFont="true" applyFill="true" applyBorder="true" applyAlignment="true">
      <alignment vertical="center"/>
    </xf>
    <xf numFmtId="49" fontId="10" fillId="0" borderId="1" xfId="0" applyNumberFormat="true" applyFont="true" applyFill="true" applyBorder="true" applyAlignment="true">
      <alignment horizontal="left" vertical="center"/>
    </xf>
    <xf numFmtId="179" fontId="10" fillId="0" borderId="1" xfId="9" applyNumberFormat="true" applyFont="true" applyFill="true" applyBorder="true" applyAlignment="true">
      <alignment vertical="center"/>
    </xf>
    <xf numFmtId="49" fontId="9" fillId="0" borderId="1" xfId="0" applyNumberFormat="true" applyFont="true" applyFill="true" applyBorder="true" applyAlignment="true">
      <alignment horizontal="left" vertical="center"/>
    </xf>
    <xf numFmtId="0" fontId="9" fillId="0" borderId="1" xfId="0" applyFont="true" applyFill="true" applyBorder="true" applyAlignment="true">
      <alignment vertical="center"/>
    </xf>
    <xf numFmtId="179" fontId="9" fillId="0" borderId="1" xfId="9" applyNumberFormat="true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vertical="center"/>
    </xf>
    <xf numFmtId="179" fontId="9" fillId="0" borderId="1" xfId="9" applyNumberFormat="true" applyFont="true" applyFill="true" applyBorder="true" applyAlignment="true">
      <alignment horizontal="right" vertical="center"/>
    </xf>
    <xf numFmtId="0" fontId="9" fillId="0" borderId="1" xfId="0" applyFont="true" applyFill="true" applyBorder="true" applyAlignment="true">
      <alignment horizontal="left" vertical="center"/>
    </xf>
    <xf numFmtId="178" fontId="9" fillId="0" borderId="0" xfId="10" applyNumberFormat="true" applyFont="true" applyFill="true" applyBorder="true" applyAlignment="true"/>
    <xf numFmtId="178" fontId="16" fillId="0" borderId="0" xfId="10" applyNumberFormat="true" applyFont="true" applyFill="true" applyBorder="true" applyAlignment="true">
      <alignment horizontal="right" vertical="center"/>
    </xf>
    <xf numFmtId="180" fontId="15" fillId="2" borderId="1" xfId="25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/>
    </xf>
    <xf numFmtId="179" fontId="10" fillId="0" borderId="1" xfId="9" applyNumberFormat="true" applyFont="true" applyFill="true" applyBorder="true" applyAlignment="true">
      <alignment horizontal="right" vertical="center"/>
    </xf>
    <xf numFmtId="0" fontId="13" fillId="2" borderId="0" xfId="0" applyFont="true" applyFill="true" applyBorder="true" applyAlignment="true">
      <alignment vertical="center"/>
    </xf>
    <xf numFmtId="0" fontId="16" fillId="2" borderId="0" xfId="0" applyFont="true" applyFill="true" applyBorder="true" applyAlignment="true"/>
    <xf numFmtId="0" fontId="16" fillId="2" borderId="0" xfId="1" applyFont="true" applyFill="true" applyBorder="true" applyAlignment="true">
      <alignment vertical="center" wrapText="true"/>
    </xf>
    <xf numFmtId="0" fontId="17" fillId="2" borderId="0" xfId="1" applyFont="true" applyFill="true" applyBorder="true" applyAlignment="true">
      <alignment vertical="center" wrapText="true"/>
    </xf>
    <xf numFmtId="0" fontId="18" fillId="2" borderId="0" xfId="0" applyFont="true" applyFill="true" applyBorder="true" applyAlignment="true"/>
    <xf numFmtId="0" fontId="19" fillId="2" borderId="0" xfId="1" applyFont="true" applyFill="true" applyBorder="true" applyAlignment="true">
      <alignment vertical="center" wrapText="true"/>
    </xf>
    <xf numFmtId="0" fontId="17" fillId="2" borderId="0" xfId="1" applyFont="true" applyFill="true" applyBorder="true" applyAlignment="true">
      <alignment horizontal="left" vertical="center" wrapText="true" indent="1"/>
    </xf>
    <xf numFmtId="180" fontId="16" fillId="2" borderId="0" xfId="1" applyNumberFormat="true" applyFont="true" applyFill="true" applyBorder="true" applyAlignment="true">
      <alignment vertical="center" wrapText="true"/>
    </xf>
    <xf numFmtId="49" fontId="20" fillId="0" borderId="0" xfId="1" applyNumberFormat="true" applyFont="true" applyFill="true" applyBorder="true" applyAlignment="true">
      <alignment vertical="center" wrapText="true"/>
    </xf>
    <xf numFmtId="0" fontId="21" fillId="2" borderId="0" xfId="1" applyFont="true" applyFill="true" applyBorder="true" applyAlignment="true" applyProtection="true">
      <alignment horizontal="center" vertical="center" wrapText="true"/>
    </xf>
    <xf numFmtId="0" fontId="21" fillId="2" borderId="0" xfId="1" applyFont="true" applyFill="true" applyBorder="true" applyAlignment="true" applyProtection="true">
      <alignment horizontal="center" vertical="center"/>
    </xf>
    <xf numFmtId="31" fontId="22" fillId="2" borderId="0" xfId="25" applyNumberFormat="true" applyFont="true" applyFill="true" applyBorder="true" applyAlignment="true">
      <alignment horizontal="left" vertical="center" wrapText="true"/>
    </xf>
    <xf numFmtId="180" fontId="22" fillId="2" borderId="0" xfId="25" applyNumberFormat="true" applyFont="true" applyFill="true" applyBorder="true" applyAlignment="true">
      <alignment vertical="center"/>
    </xf>
    <xf numFmtId="0" fontId="15" fillId="2" borderId="3" xfId="1" applyFont="true" applyFill="true" applyBorder="true" applyAlignment="true" applyProtection="true">
      <alignment horizontal="center" vertical="center" wrapText="true"/>
      <protection locked="false"/>
    </xf>
    <xf numFmtId="0" fontId="15" fillId="2" borderId="5" xfId="1" applyFont="true" applyFill="true" applyBorder="true" applyAlignment="true" applyProtection="true">
      <alignment horizontal="center" vertical="center"/>
      <protection locked="false"/>
    </xf>
    <xf numFmtId="0" fontId="15" fillId="2" borderId="1" xfId="1" applyFont="true" applyFill="true" applyBorder="true" applyAlignment="true" applyProtection="true">
      <alignment horizontal="center" vertical="center" wrapText="true"/>
      <protection locked="false"/>
    </xf>
    <xf numFmtId="0" fontId="23" fillId="2" borderId="6" xfId="7" applyFont="true" applyFill="true" applyBorder="true" applyAlignment="true" applyProtection="true">
      <alignment horizontal="center" vertical="center" wrapText="true"/>
      <protection locked="false"/>
    </xf>
    <xf numFmtId="179" fontId="23" fillId="2" borderId="1" xfId="25" applyNumberFormat="true" applyFont="true" applyFill="true" applyBorder="true" applyAlignment="true">
      <alignment horizontal="right" vertical="center" wrapText="true"/>
    </xf>
    <xf numFmtId="0" fontId="16" fillId="2" borderId="3" xfId="7" applyFont="true" applyFill="true" applyBorder="true" applyAlignment="true" applyProtection="true">
      <alignment horizontal="left" vertical="center" wrapText="true"/>
      <protection locked="false"/>
    </xf>
    <xf numFmtId="179" fontId="16" fillId="2" borderId="1" xfId="25" applyNumberFormat="true" applyFont="true" applyFill="true" applyBorder="true" applyAlignment="true">
      <alignment horizontal="right" vertical="center" wrapText="true"/>
    </xf>
    <xf numFmtId="3" fontId="16" fillId="2" borderId="7" xfId="7" applyNumberFormat="true" applyFont="true" applyFill="true" applyBorder="true" applyAlignment="true" applyProtection="true">
      <alignment horizontal="left" vertical="center" wrapText="true"/>
    </xf>
    <xf numFmtId="0" fontId="16" fillId="2" borderId="1" xfId="7" applyFont="true" applyFill="true" applyBorder="true" applyAlignment="true" applyProtection="true">
      <alignment horizontal="left" vertical="center" wrapText="true"/>
      <protection locked="false"/>
    </xf>
    <xf numFmtId="3" fontId="16" fillId="2" borderId="1" xfId="7" applyNumberFormat="true" applyFont="true" applyFill="true" applyBorder="true" applyAlignment="true" applyProtection="true">
      <alignment horizontal="left" vertical="center" wrapText="true"/>
    </xf>
    <xf numFmtId="0" fontId="16" fillId="2" borderId="1" xfId="7" applyFont="true" applyFill="true" applyBorder="true" applyAlignment="true">
      <alignment vertical="center" wrapText="true"/>
    </xf>
    <xf numFmtId="179" fontId="16" fillId="2" borderId="1" xfId="1" applyNumberFormat="true" applyFont="true" applyFill="true" applyBorder="true" applyAlignment="true">
      <alignment vertical="center" wrapText="true"/>
    </xf>
    <xf numFmtId="0" fontId="16" fillId="2" borderId="8" xfId="7" applyFont="true" applyFill="true" applyBorder="true" applyAlignment="true">
      <alignment horizontal="left" vertical="center" wrapText="true"/>
    </xf>
    <xf numFmtId="179" fontId="16" fillId="2" borderId="1" xfId="0" applyNumberFormat="true" applyFont="true" applyFill="true" applyBorder="true" applyAlignment="true">
      <alignment wrapText="true"/>
    </xf>
    <xf numFmtId="3" fontId="16" fillId="2" borderId="1" xfId="7" applyNumberFormat="true" applyFont="true" applyFill="true" applyBorder="true" applyAlignment="true" applyProtection="true">
      <alignment vertical="center" wrapText="true"/>
    </xf>
    <xf numFmtId="0" fontId="16" fillId="2" borderId="1" xfId="1" applyFont="true" applyFill="true" applyBorder="true" applyAlignment="true" applyProtection="true">
      <alignment horizontal="left" vertical="center" wrapText="true"/>
      <protection locked="false"/>
    </xf>
    <xf numFmtId="3" fontId="16" fillId="2" borderId="1" xfId="1" applyNumberFormat="true" applyFont="true" applyFill="true" applyBorder="true" applyAlignment="true" applyProtection="true">
      <alignment vertical="center" wrapText="true"/>
    </xf>
    <xf numFmtId="3" fontId="16" fillId="2" borderId="8" xfId="1" applyNumberFormat="true" applyFont="true" applyFill="true" applyBorder="true" applyAlignment="true" applyProtection="true">
      <alignment vertical="center" wrapText="true"/>
    </xf>
    <xf numFmtId="0" fontId="16" fillId="2" borderId="1" xfId="3" applyFont="true" applyFill="true" applyBorder="true" applyAlignment="true">
      <alignment horizontal="left" vertical="center" wrapText="true"/>
    </xf>
    <xf numFmtId="0" fontId="16" fillId="2" borderId="1" xfId="1" applyFont="true" applyFill="true" applyBorder="true" applyAlignment="true">
      <alignment vertical="center" wrapText="true"/>
    </xf>
    <xf numFmtId="180" fontId="16" fillId="2" borderId="1" xfId="1" applyNumberFormat="true" applyFont="true" applyFill="true" applyBorder="true" applyAlignment="true">
      <alignment vertical="center" wrapText="true"/>
    </xf>
    <xf numFmtId="179" fontId="18" fillId="2" borderId="1" xfId="25" applyNumberFormat="true" applyFont="true" applyFill="true" applyBorder="true" applyAlignment="true">
      <alignment horizontal="right" vertical="center" wrapText="true"/>
    </xf>
    <xf numFmtId="0" fontId="23" fillId="2" borderId="1" xfId="13" applyFont="true" applyFill="true" applyBorder="true" applyAlignment="true" applyProtection="true">
      <alignment horizontal="center" vertical="center" wrapText="true"/>
      <protection locked="false"/>
    </xf>
    <xf numFmtId="0" fontId="16" fillId="2" borderId="1" xfId="8" applyFont="true" applyFill="true" applyBorder="true" applyAlignment="true">
      <alignment horizontal="left" vertical="center" wrapText="true"/>
    </xf>
    <xf numFmtId="0" fontId="22" fillId="2" borderId="0" xfId="1" applyFont="true" applyFill="true" applyBorder="true" applyAlignment="true" applyProtection="true">
      <alignment vertical="center"/>
      <protection locked="false"/>
    </xf>
    <xf numFmtId="0" fontId="15" fillId="2" borderId="1" xfId="1" applyFont="true" applyFill="true" applyBorder="true" applyAlignment="true" applyProtection="true">
      <alignment horizontal="center" vertical="center"/>
      <protection locked="false"/>
    </xf>
    <xf numFmtId="0" fontId="23" fillId="2" borderId="1" xfId="1" applyFont="true" applyFill="true" applyBorder="true" applyAlignment="true" applyProtection="true">
      <alignment horizontal="center" vertical="center"/>
      <protection locked="false"/>
    </xf>
    <xf numFmtId="182" fontId="23" fillId="2" borderId="1" xfId="25" applyNumberFormat="true" applyFont="true" applyFill="true" applyBorder="true" applyAlignment="true">
      <alignment horizontal="right" vertical="center" wrapText="true"/>
    </xf>
    <xf numFmtId="0" fontId="16" fillId="2" borderId="1" xfId="7" applyFont="true" applyFill="true" applyBorder="true" applyAlignment="true" applyProtection="true">
      <alignment vertical="center"/>
      <protection locked="false"/>
    </xf>
    <xf numFmtId="179" fontId="16" fillId="2" borderId="1" xfId="1" applyNumberFormat="true" applyFont="true" applyFill="true" applyBorder="true" applyAlignment="true" applyProtection="true">
      <alignment horizontal="right" vertical="center"/>
    </xf>
    <xf numFmtId="179" fontId="16" fillId="2" borderId="1" xfId="1" applyNumberFormat="true" applyFont="true" applyFill="true" applyBorder="true" applyAlignment="true">
      <alignment horizontal="right" vertical="center" wrapText="true"/>
    </xf>
    <xf numFmtId="179" fontId="22" fillId="2" borderId="1" xfId="1" applyNumberFormat="true" applyFont="true" applyFill="true" applyBorder="true" applyAlignment="true" applyProtection="true">
      <alignment horizontal="right" vertical="center" wrapText="true"/>
    </xf>
    <xf numFmtId="179" fontId="24" fillId="2" borderId="1" xfId="1" applyNumberFormat="true" applyFont="true" applyFill="true" applyBorder="true" applyAlignment="true" applyProtection="true">
      <alignment horizontal="right" vertical="center" wrapText="true"/>
    </xf>
    <xf numFmtId="0" fontId="16" fillId="2" borderId="1" xfId="0" applyFont="true" applyFill="true" applyBorder="true" applyAlignment="true">
      <alignment horizontal="right"/>
    </xf>
    <xf numFmtId="182" fontId="22" fillId="2" borderId="1" xfId="1" applyNumberFormat="true" applyFont="true" applyFill="true" applyBorder="true" applyAlignment="true" applyProtection="true">
      <alignment horizontal="right" vertical="center" wrapText="true"/>
    </xf>
    <xf numFmtId="179" fontId="24" fillId="2" borderId="1" xfId="1" applyNumberFormat="true" applyFont="true" applyFill="true" applyBorder="true" applyAlignment="true">
      <alignment horizontal="right" vertical="center" wrapText="true"/>
    </xf>
    <xf numFmtId="182" fontId="16" fillId="2" borderId="1" xfId="1" applyNumberFormat="true" applyFont="true" applyFill="true" applyBorder="true" applyAlignment="true">
      <alignment horizontal="right" vertical="center" wrapText="true"/>
    </xf>
    <xf numFmtId="179" fontId="16" fillId="2" borderId="1" xfId="1" applyNumberFormat="true" applyFont="true" applyFill="true" applyBorder="true" applyAlignment="true" applyProtection="true">
      <alignment horizontal="right" vertical="center" wrapText="true"/>
    </xf>
    <xf numFmtId="179" fontId="22" fillId="2" borderId="1" xfId="1" applyNumberFormat="true" applyFont="true" applyFill="true" applyBorder="true" applyAlignment="true">
      <alignment horizontal="right" vertical="center" wrapText="true"/>
    </xf>
    <xf numFmtId="179" fontId="16" fillId="2" borderId="1" xfId="7" applyNumberFormat="true" applyFont="true" applyFill="true" applyBorder="true" applyAlignment="true" applyProtection="true">
      <alignment horizontal="right" vertical="center" wrapText="true"/>
    </xf>
    <xf numFmtId="0" fontId="16" fillId="2" borderId="1" xfId="13" applyFont="true" applyFill="true" applyBorder="true" applyAlignment="true" applyProtection="true">
      <alignment vertical="center"/>
      <protection locked="false"/>
    </xf>
    <xf numFmtId="182" fontId="16" fillId="2" borderId="1" xfId="1" applyNumberFormat="true" applyFont="true" applyFill="true" applyBorder="true" applyAlignment="true" applyProtection="true">
      <alignment horizontal="right" vertical="center" wrapText="true"/>
    </xf>
    <xf numFmtId="182" fontId="22" fillId="2" borderId="1" xfId="25" applyNumberFormat="true" applyFont="true" applyFill="true" applyBorder="true" applyAlignment="true">
      <alignment horizontal="right" vertical="center" wrapText="true"/>
    </xf>
    <xf numFmtId="182" fontId="24" fillId="2" borderId="1" xfId="25" applyNumberFormat="true" applyFont="true" applyFill="true" applyBorder="true" applyAlignment="true">
      <alignment horizontal="right" vertical="center" wrapText="true"/>
    </xf>
    <xf numFmtId="179" fontId="23" fillId="2" borderId="1" xfId="1" applyNumberFormat="true" applyFont="true" applyFill="true" applyBorder="true" applyAlignment="true">
      <alignment vertical="center" wrapText="true"/>
    </xf>
    <xf numFmtId="0" fontId="16" fillId="2" borderId="1" xfId="8" applyFont="true" applyFill="true" applyBorder="true" applyAlignment="true" applyProtection="true">
      <alignment horizontal="left" vertical="center" wrapText="true"/>
      <protection locked="false"/>
    </xf>
    <xf numFmtId="0" fontId="16" fillId="2" borderId="1" xfId="1" applyFont="true" applyFill="true" applyBorder="true" applyAlignment="true" applyProtection="true">
      <alignment vertical="center" wrapText="true"/>
      <protection locked="false"/>
    </xf>
    <xf numFmtId="0" fontId="16" fillId="2" borderId="1" xfId="13" applyFont="true" applyFill="true" applyBorder="true" applyAlignment="true" applyProtection="true">
      <alignment vertical="center" wrapText="true"/>
      <protection locked="false"/>
    </xf>
    <xf numFmtId="179" fontId="16" fillId="0" borderId="1" xfId="1" applyNumberFormat="true" applyFont="true" applyFill="true" applyBorder="true" applyAlignment="true">
      <alignment vertical="center" wrapText="true"/>
    </xf>
    <xf numFmtId="0" fontId="16" fillId="2" borderId="7" xfId="0" applyFont="true" applyFill="true" applyBorder="true" applyAlignment="true">
      <alignment wrapText="true"/>
    </xf>
    <xf numFmtId="0" fontId="23" fillId="2" borderId="1" xfId="1" applyFont="true" applyFill="true" applyBorder="true" applyAlignment="true" applyProtection="true">
      <alignment horizontal="center" vertical="center" wrapText="true"/>
      <protection locked="false"/>
    </xf>
    <xf numFmtId="0" fontId="9" fillId="2" borderId="0" xfId="2" applyFont="true" applyFill="true" applyBorder="true" applyAlignment="true">
      <alignment vertical="center" wrapText="true"/>
    </xf>
    <xf numFmtId="0" fontId="16" fillId="2" borderId="0" xfId="2" applyFont="true" applyFill="true" applyBorder="true" applyAlignment="true">
      <alignment vertical="center"/>
    </xf>
    <xf numFmtId="0" fontId="9" fillId="2" borderId="0" xfId="2" applyFont="true" applyFill="true" applyBorder="true" applyAlignment="true">
      <alignment horizontal="left" vertical="center" wrapText="true"/>
    </xf>
    <xf numFmtId="0" fontId="9" fillId="2" borderId="0" xfId="2" applyFont="true" applyFill="true" applyBorder="true" applyAlignment="true">
      <alignment horizontal="left" vertical="center"/>
    </xf>
    <xf numFmtId="0" fontId="23" fillId="2" borderId="1" xfId="13" applyFont="true" applyFill="true" applyBorder="true" applyAlignment="true" applyProtection="true">
      <alignment horizontal="center" vertical="center"/>
      <protection locked="false"/>
    </xf>
    <xf numFmtId="0" fontId="16" fillId="2" borderId="1" xfId="3" applyFont="true" applyFill="true" applyBorder="true" applyAlignment="true">
      <alignment horizontal="left" indent="2"/>
    </xf>
    <xf numFmtId="3" fontId="16" fillId="2" borderId="4" xfId="7" applyNumberFormat="true" applyFont="true" applyFill="true" applyBorder="true" applyAlignment="true" applyProtection="true">
      <alignment vertical="center"/>
    </xf>
    <xf numFmtId="179" fontId="22" fillId="2" borderId="1" xfId="25" applyNumberFormat="true" applyFont="true" applyFill="true" applyBorder="true" applyAlignment="true">
      <alignment vertical="center" wrapText="true"/>
    </xf>
    <xf numFmtId="179" fontId="22" fillId="2" borderId="1" xfId="1" applyNumberFormat="true" applyFont="true" applyFill="true" applyBorder="true" applyAlignment="true">
      <alignment vertical="center" wrapText="true"/>
    </xf>
    <xf numFmtId="179" fontId="16" fillId="2" borderId="1" xfId="7" applyNumberFormat="true" applyFont="true" applyFill="true" applyBorder="true" applyAlignment="true" applyProtection="true">
      <alignment vertical="center" wrapText="true"/>
    </xf>
    <xf numFmtId="179" fontId="22" fillId="2" borderId="1" xfId="7" applyNumberFormat="true" applyFont="true" applyFill="true" applyBorder="true" applyAlignment="true" applyProtection="true">
      <alignment vertical="center" wrapText="true"/>
    </xf>
    <xf numFmtId="3" fontId="16" fillId="2" borderId="5" xfId="7" applyNumberFormat="true" applyFont="true" applyFill="true" applyBorder="true" applyAlignment="true" applyProtection="true">
      <alignment vertical="center"/>
    </xf>
    <xf numFmtId="179" fontId="24" fillId="2" borderId="1" xfId="7" applyNumberFormat="true" applyFont="true" applyFill="true" applyBorder="true" applyAlignment="true" applyProtection="true">
      <alignment vertical="center" wrapText="true"/>
    </xf>
    <xf numFmtId="0" fontId="16" fillId="2" borderId="5" xfId="5" applyFont="true" applyFill="true" applyBorder="true" applyAlignment="true">
      <alignment horizontal="left" vertical="center" wrapText="true"/>
    </xf>
    <xf numFmtId="182" fontId="23" fillId="2" borderId="1" xfId="25" applyNumberFormat="true" applyFont="true" applyFill="true" applyBorder="true" applyAlignment="true">
      <alignment vertical="center" wrapText="true"/>
    </xf>
    <xf numFmtId="0" fontId="13" fillId="0" borderId="0" xfId="0" applyFont="true" applyFill="true" applyBorder="true" applyAlignment="true">
      <alignment vertical="center"/>
    </xf>
    <xf numFmtId="0" fontId="16" fillId="0" borderId="0" xfId="0" applyFont="true" applyFill="true" applyBorder="true" applyAlignment="true"/>
    <xf numFmtId="0" fontId="16" fillId="0" borderId="0" xfId="1" applyFont="true" applyFill="true" applyBorder="true" applyAlignment="true">
      <alignment vertical="center" wrapText="true"/>
    </xf>
    <xf numFmtId="0" fontId="19" fillId="0" borderId="0" xfId="1" applyFont="true" applyFill="true" applyBorder="true" applyAlignment="true">
      <alignment vertical="center" wrapText="true"/>
    </xf>
    <xf numFmtId="0" fontId="18" fillId="0" borderId="0" xfId="0" applyFont="true" applyFill="true" applyBorder="true" applyAlignment="true"/>
    <xf numFmtId="0" fontId="19" fillId="0" borderId="0" xfId="1" applyFont="true" applyFill="true" applyBorder="true" applyAlignment="true">
      <alignment horizontal="left" vertical="center" wrapText="true" indent="1"/>
    </xf>
    <xf numFmtId="180" fontId="16" fillId="0" borderId="0" xfId="1" applyNumberFormat="true" applyFont="true" applyFill="true" applyBorder="true" applyAlignment="true">
      <alignment vertical="center" wrapText="true"/>
    </xf>
    <xf numFmtId="0" fontId="25" fillId="0" borderId="0" xfId="0" applyFont="true" applyFill="true" applyBorder="true" applyAlignment="true"/>
    <xf numFmtId="0" fontId="21" fillId="0" borderId="0" xfId="1" applyFont="true" applyFill="true" applyBorder="true" applyAlignment="true" applyProtection="true">
      <alignment horizontal="center" vertical="center"/>
    </xf>
    <xf numFmtId="31" fontId="22" fillId="0" borderId="0" xfId="25" applyNumberFormat="true" applyFont="true" applyFill="true" applyBorder="true" applyAlignment="true">
      <alignment horizontal="left" vertical="center"/>
    </xf>
    <xf numFmtId="180" fontId="22" fillId="0" borderId="0" xfId="25" applyNumberFormat="true" applyFont="true" applyFill="true" applyBorder="true" applyAlignment="true">
      <alignment vertical="center"/>
    </xf>
    <xf numFmtId="0" fontId="15" fillId="0" borderId="3" xfId="1" applyFont="true" applyFill="true" applyBorder="true" applyAlignment="true" applyProtection="true">
      <alignment horizontal="center" vertical="center"/>
      <protection locked="false"/>
    </xf>
    <xf numFmtId="0" fontId="15" fillId="0" borderId="5" xfId="1" applyFont="true" applyFill="true" applyBorder="true" applyAlignment="true" applyProtection="true">
      <alignment horizontal="center" vertical="center"/>
      <protection locked="false"/>
    </xf>
    <xf numFmtId="0" fontId="15" fillId="0" borderId="1" xfId="1" applyFont="true" applyFill="true" applyBorder="true" applyAlignment="true" applyProtection="true">
      <alignment horizontal="center" vertical="center"/>
      <protection locked="false"/>
    </xf>
    <xf numFmtId="180" fontId="15" fillId="0" borderId="5" xfId="25" applyNumberFormat="true" applyFont="true" applyFill="true" applyBorder="true" applyAlignment="true">
      <alignment horizontal="center" vertical="center" wrapText="true"/>
    </xf>
    <xf numFmtId="0" fontId="15" fillId="0" borderId="4" xfId="1" applyFont="true" applyFill="true" applyBorder="true" applyAlignment="true" applyProtection="true">
      <alignment horizontal="center" vertical="center"/>
      <protection locked="false"/>
    </xf>
    <xf numFmtId="180" fontId="15" fillId="0" borderId="4" xfId="25" applyNumberFormat="true" applyFont="true" applyFill="true" applyBorder="true" applyAlignment="true">
      <alignment horizontal="center" vertical="center" wrapText="true"/>
    </xf>
    <xf numFmtId="0" fontId="15" fillId="0" borderId="1" xfId="6" applyFont="true" applyFill="true" applyBorder="true" applyAlignment="true">
      <alignment horizontal="center" vertical="center" wrapText="true"/>
    </xf>
    <xf numFmtId="0" fontId="23" fillId="0" borderId="1" xfId="7" applyFont="true" applyFill="true" applyBorder="true" applyAlignment="true" applyProtection="true">
      <alignment horizontal="center" vertical="center"/>
      <protection locked="false"/>
    </xf>
    <xf numFmtId="179" fontId="23" fillId="0" borderId="1" xfId="25" applyNumberFormat="true" applyFont="true" applyFill="true" applyBorder="true" applyAlignment="true">
      <alignment horizontal="right" vertical="center" wrapText="true"/>
    </xf>
    <xf numFmtId="0" fontId="16" fillId="0" borderId="1" xfId="7" applyFont="true" applyFill="true" applyBorder="true" applyAlignment="true" applyProtection="true">
      <alignment horizontal="left" vertical="center"/>
      <protection locked="false"/>
    </xf>
    <xf numFmtId="179" fontId="16" fillId="0" borderId="1" xfId="25" applyNumberFormat="true" applyFont="true" applyFill="true" applyBorder="true" applyAlignment="true">
      <alignment horizontal="right" vertical="center" wrapText="true"/>
    </xf>
    <xf numFmtId="3" fontId="16" fillId="0" borderId="1" xfId="7" applyNumberFormat="true" applyFont="true" applyFill="true" applyBorder="true" applyAlignment="true" applyProtection="true">
      <alignment horizontal="left" vertical="center"/>
    </xf>
    <xf numFmtId="0" fontId="16" fillId="0" borderId="1" xfId="7" applyFont="true" applyFill="true" applyBorder="true" applyAlignment="true">
      <alignment vertical="center" wrapText="true"/>
    </xf>
    <xf numFmtId="0" fontId="16" fillId="0" borderId="1" xfId="7" applyFont="true" applyFill="true" applyBorder="true" applyAlignment="true">
      <alignment horizontal="left" vertical="center" wrapText="true"/>
    </xf>
    <xf numFmtId="179" fontId="16" fillId="0" borderId="1" xfId="0" applyNumberFormat="true" applyFont="true" applyFill="true" applyBorder="true" applyAlignment="true">
      <alignment wrapText="true"/>
    </xf>
    <xf numFmtId="3" fontId="16" fillId="0" borderId="1" xfId="7" applyNumberFormat="true" applyFont="true" applyFill="true" applyBorder="true" applyAlignment="true" applyProtection="true">
      <alignment vertical="center"/>
    </xf>
    <xf numFmtId="0" fontId="16" fillId="0" borderId="1" xfId="1" applyFont="true" applyFill="true" applyBorder="true" applyAlignment="true" applyProtection="true">
      <alignment horizontal="left" vertical="center"/>
      <protection locked="false"/>
    </xf>
    <xf numFmtId="3" fontId="16" fillId="0" borderId="1" xfId="1" applyNumberFormat="true" applyFont="true" applyFill="true" applyBorder="true" applyAlignment="true" applyProtection="true">
      <alignment vertical="center"/>
    </xf>
    <xf numFmtId="0" fontId="16" fillId="0" borderId="1" xfId="3" applyFont="true" applyFill="true" applyBorder="true" applyAlignment="true">
      <alignment horizontal="left" vertical="center"/>
    </xf>
    <xf numFmtId="0" fontId="16" fillId="0" borderId="1" xfId="1" applyFont="true" applyFill="true" applyBorder="true" applyAlignment="true">
      <alignment vertical="center" wrapText="true"/>
    </xf>
    <xf numFmtId="179" fontId="18" fillId="0" borderId="1" xfId="25" applyNumberFormat="true" applyFont="true" applyFill="true" applyBorder="true" applyAlignment="true">
      <alignment horizontal="right" vertical="center" wrapText="true"/>
    </xf>
    <xf numFmtId="0" fontId="23" fillId="0" borderId="1" xfId="13" applyFont="true" applyFill="true" applyBorder="true" applyAlignment="true" applyProtection="true">
      <alignment horizontal="center" vertical="center"/>
      <protection locked="false"/>
    </xf>
    <xf numFmtId="0" fontId="16" fillId="0" borderId="1" xfId="8" applyFont="true" applyFill="true" applyBorder="true" applyAlignment="true">
      <alignment horizontal="left" vertical="center" wrapText="true"/>
    </xf>
    <xf numFmtId="0" fontId="22" fillId="0" borderId="0" xfId="1" applyFont="true" applyFill="true" applyBorder="true" applyAlignment="true" applyProtection="true">
      <alignment vertical="center"/>
      <protection locked="false"/>
    </xf>
    <xf numFmtId="0" fontId="15" fillId="0" borderId="1" xfId="1" applyFont="true" applyFill="true" applyBorder="true" applyAlignment="true" applyProtection="true">
      <alignment horizontal="center" vertical="center" wrapText="true"/>
      <protection locked="false"/>
    </xf>
    <xf numFmtId="180" fontId="15" fillId="0" borderId="1" xfId="25" applyNumberFormat="true" applyFont="true" applyFill="true" applyBorder="true" applyAlignment="true">
      <alignment horizontal="center" vertical="center" wrapText="true"/>
    </xf>
    <xf numFmtId="0" fontId="23" fillId="0" borderId="1" xfId="1" applyFont="true" applyFill="true" applyBorder="true" applyAlignment="true" applyProtection="true">
      <alignment horizontal="center" vertical="center"/>
      <protection locked="false"/>
    </xf>
    <xf numFmtId="0" fontId="16" fillId="0" borderId="1" xfId="7" applyFont="true" applyFill="true" applyBorder="true" applyAlignment="true" applyProtection="true">
      <alignment vertical="center"/>
      <protection locked="false"/>
    </xf>
    <xf numFmtId="179" fontId="16" fillId="0" borderId="1" xfId="1" applyNumberFormat="true" applyFont="true" applyFill="true" applyBorder="true" applyAlignment="true" applyProtection="true">
      <alignment horizontal="right" vertical="center" wrapText="true"/>
    </xf>
    <xf numFmtId="179" fontId="22" fillId="0" borderId="1" xfId="1" applyNumberFormat="true" applyFont="true" applyFill="true" applyBorder="true" applyAlignment="true" applyProtection="true">
      <alignment vertical="center" wrapText="true"/>
    </xf>
    <xf numFmtId="179" fontId="16" fillId="0" borderId="1" xfId="1" applyNumberFormat="true" applyFont="true" applyFill="true" applyBorder="true" applyAlignment="true" applyProtection="true">
      <alignment vertical="center" wrapText="true"/>
    </xf>
    <xf numFmtId="179" fontId="16" fillId="0" borderId="1" xfId="0" applyNumberFormat="true" applyFont="true" applyFill="true" applyBorder="true" applyAlignment="true">
      <alignment vertical="center" wrapText="true"/>
    </xf>
    <xf numFmtId="179" fontId="22" fillId="0" borderId="1" xfId="1" applyNumberFormat="true" applyFont="true" applyFill="true" applyBorder="true" applyAlignment="true">
      <alignment vertical="center" wrapText="true"/>
    </xf>
    <xf numFmtId="179" fontId="16" fillId="0" borderId="1" xfId="7" applyNumberFormat="true" applyFont="true" applyFill="true" applyBorder="true" applyAlignment="true" applyProtection="true">
      <alignment vertical="center" wrapText="true"/>
    </xf>
    <xf numFmtId="179" fontId="16" fillId="0" borderId="1" xfId="7" applyNumberFormat="true" applyFont="true" applyFill="true" applyBorder="true" applyAlignment="true">
      <alignment vertical="center" wrapText="true"/>
    </xf>
    <xf numFmtId="0" fontId="16" fillId="0" borderId="1" xfId="13" applyFont="true" applyFill="true" applyBorder="true" applyAlignment="true" applyProtection="true">
      <alignment vertical="center"/>
      <protection locked="false"/>
    </xf>
    <xf numFmtId="176" fontId="13" fillId="0" borderId="9" xfId="1" applyNumberFormat="true" applyFont="true" applyFill="true" applyBorder="true" applyAlignment="true">
      <alignment horizontal="right" vertical="center"/>
    </xf>
    <xf numFmtId="179" fontId="24" fillId="0" borderId="1" xfId="1" applyNumberFormat="true" applyFont="true" applyFill="true" applyBorder="true" applyAlignment="true" applyProtection="true">
      <alignment vertical="center" wrapText="true"/>
    </xf>
    <xf numFmtId="179" fontId="23" fillId="0" borderId="1" xfId="1" applyNumberFormat="true" applyFont="true" applyFill="true" applyBorder="true" applyAlignment="true">
      <alignment vertical="center" wrapText="true"/>
    </xf>
    <xf numFmtId="0" fontId="16" fillId="0" borderId="1" xfId="8" applyFont="true" applyFill="true" applyBorder="true" applyAlignment="true" applyProtection="true">
      <alignment horizontal="left" vertical="center" wrapText="true"/>
      <protection locked="false"/>
    </xf>
    <xf numFmtId="0" fontId="16" fillId="0" borderId="1" xfId="1" applyFont="true" applyFill="true" applyBorder="true" applyAlignment="true" applyProtection="true">
      <alignment vertical="center" wrapText="true"/>
      <protection locked="false"/>
    </xf>
    <xf numFmtId="0" fontId="16" fillId="0" borderId="1" xfId="13" applyFont="true" applyFill="true" applyBorder="true" applyAlignment="true" applyProtection="true">
      <alignment vertical="center" wrapText="true"/>
      <protection locked="false"/>
    </xf>
    <xf numFmtId="0" fontId="16" fillId="0" borderId="1" xfId="0" applyFont="true" applyFill="true" applyBorder="true" applyAlignment="true"/>
    <xf numFmtId="0" fontId="16" fillId="0" borderId="1" xfId="1" applyFont="true" applyFill="true" applyBorder="true" applyAlignment="true" applyProtection="true">
      <alignment vertical="center"/>
      <protection locked="false"/>
    </xf>
    <xf numFmtId="0" fontId="9" fillId="0" borderId="0" xfId="2" applyFont="true" applyFill="true" applyBorder="true" applyAlignment="true">
      <alignment vertical="center"/>
    </xf>
    <xf numFmtId="0" fontId="16" fillId="0" borderId="0" xfId="2" applyFont="true" applyFill="true" applyBorder="true" applyAlignment="true">
      <alignment vertical="center"/>
    </xf>
    <xf numFmtId="0" fontId="9" fillId="0" borderId="0" xfId="2" applyFont="true" applyFill="true" applyBorder="true" applyAlignment="true">
      <alignment horizontal="left" vertical="center"/>
    </xf>
    <xf numFmtId="0" fontId="16" fillId="0" borderId="1" xfId="3" applyFont="true" applyFill="true" applyBorder="true" applyAlignment="true">
      <alignment horizontal="left" indent="2"/>
    </xf>
    <xf numFmtId="179" fontId="16" fillId="0" borderId="1" xfId="25" applyNumberFormat="true" applyFont="true" applyFill="true" applyBorder="true" applyAlignment="true">
      <alignment vertical="center" wrapText="true"/>
    </xf>
    <xf numFmtId="0" fontId="16" fillId="0" borderId="1" xfId="5" applyFont="true" applyFill="true" applyBorder="true" applyAlignment="true">
      <alignment horizontal="left" vertical="center" wrapText="true"/>
    </xf>
    <xf numFmtId="0" fontId="16" fillId="0" borderId="1" xfId="5" applyFont="true" applyFill="true" applyBorder="true" applyAlignment="true">
      <alignment horizontal="left" vertical="center" wrapText="true" indent="2"/>
    </xf>
    <xf numFmtId="179" fontId="23" fillId="0" borderId="1" xfId="25" applyNumberFormat="true" applyFont="true" applyFill="true" applyBorder="true" applyAlignment="true">
      <alignment vertical="center" wrapText="true"/>
    </xf>
    <xf numFmtId="0" fontId="13" fillId="0" borderId="0" xfId="0" applyFont="true" applyFill="true" applyAlignment="true">
      <alignment vertical="center"/>
    </xf>
    <xf numFmtId="0" fontId="26" fillId="0" borderId="0" xfId="0" applyFont="true" applyFill="true" applyAlignment="true">
      <alignment vertical="center"/>
    </xf>
    <xf numFmtId="0" fontId="27" fillId="0" borderId="0" xfId="0" applyFont="true" applyFill="true" applyAlignment="true">
      <alignment vertical="center"/>
    </xf>
    <xf numFmtId="0" fontId="28" fillId="0" borderId="0" xfId="0" applyFont="true" applyFill="true" applyAlignment="true">
      <alignment horizontal="justify" vertical="center"/>
    </xf>
    <xf numFmtId="0" fontId="29" fillId="0" borderId="0" xfId="0" applyFont="true" applyFill="true" applyAlignment="true">
      <alignment horizontal="center" vertical="center" wrapText="true"/>
    </xf>
    <xf numFmtId="0" fontId="21" fillId="0" borderId="0" xfId="0" applyFont="true" applyFill="true" applyAlignment="true">
      <alignment horizontal="center" vertical="center"/>
    </xf>
    <xf numFmtId="57" fontId="21" fillId="0" borderId="0" xfId="0" applyNumberFormat="true" applyFont="true" applyFill="true" applyAlignment="true">
      <alignment horizontal="center" vertical="center"/>
    </xf>
  </cellXfs>
  <cellStyles count="70">
    <cellStyle name="常规" xfId="0" builtinId="0"/>
    <cellStyle name="常规_政府性基金（1-14）" xfId="1"/>
    <cellStyle name="常规_2009年政府预算表1-4" xfId="2"/>
    <cellStyle name="常规_2015年政府性基金编制（总表）" xfId="3"/>
    <cellStyle name="常规_附件三之表一：政府模拟预算表_2015年全市财力测算1021（10%）简算版" xfId="4"/>
    <cellStyle name="常规_附件22015年海南省财政预算调整草案0515" xfId="5"/>
    <cellStyle name="常规_2015年全市财力测算1021（10%）简算版" xfId="6"/>
    <cellStyle name="常规_政府性基金（1-14）_基金预算表)" xfId="7"/>
    <cellStyle name="常规_附件22015年海南省财政预算调整草案0515_2016年财力测算1117（二切表）" xfId="8"/>
    <cellStyle name="常规_支出总表0128" xfId="9"/>
    <cellStyle name="常规_财政支出总表(公共财政1-9)" xfId="10"/>
    <cellStyle name="常规_附件1：海口社会保险基金预算表（滨）" xfId="11"/>
    <cellStyle name="常规 2" xfId="12"/>
    <cellStyle name="常规_政府性基金（1-14）_基金预算表（1-18）" xfId="13"/>
    <cellStyle name="60% - 强调文字颜色 6" xfId="14" builtinId="52"/>
    <cellStyle name="20% - 强调文字颜色 4" xfId="15" builtinId="42"/>
    <cellStyle name="强调文字颜色 4" xfId="16" builtinId="41"/>
    <cellStyle name="输入" xfId="17" builtinId="20"/>
    <cellStyle name="40% - 强调文字颜色 3" xfId="18" builtinId="39"/>
    <cellStyle name="20% - 强调文字颜色 3" xfId="19" builtinId="38"/>
    <cellStyle name="货币" xfId="20" builtinId="4"/>
    <cellStyle name="强调文字颜色 3" xfId="21" builtinId="37"/>
    <cellStyle name="百分比" xfId="22" builtinId="5"/>
    <cellStyle name="60% - 强调文字颜色 2" xfId="23" builtinId="36"/>
    <cellStyle name="60% - 强调文字颜色 5" xfId="24" builtinId="48"/>
    <cellStyle name="常规_2006年全省基金完成情况表1" xfId="25"/>
    <cellStyle name="强调文字颜色 2" xfId="26" builtinId="33"/>
    <cellStyle name="60% - 强调文字颜色 1" xfId="27" builtinId="32"/>
    <cellStyle name="60% - 强调文字颜色 4" xfId="28" builtinId="44"/>
    <cellStyle name="计算" xfId="29" builtinId="22"/>
    <cellStyle name="强调文字颜色 1" xfId="30" builtinId="29"/>
    <cellStyle name="适中" xfId="31" builtinId="28"/>
    <cellStyle name="20% - 强调文字颜色 5" xfId="32" builtinId="46"/>
    <cellStyle name="好" xfId="33" builtinId="26"/>
    <cellStyle name="20% - 强调文字颜色 1" xfId="34" builtinId="30"/>
    <cellStyle name="汇总" xfId="35" builtinId="25"/>
    <cellStyle name="常规_附件三之表一：政府模拟预算表" xfId="36"/>
    <cellStyle name="常规_全省与省本级执行及预算表（最后稿0121 2" xfId="37"/>
    <cellStyle name="差" xfId="38" builtinId="27"/>
    <cellStyle name="检查单元格" xfId="39" builtinId="23"/>
    <cellStyle name="输出" xfId="40" builtinId="21"/>
    <cellStyle name="标题 1" xfId="41" builtinId="16"/>
    <cellStyle name="解释性文本" xfId="42" builtinId="53"/>
    <cellStyle name="20% - 强调文字颜色 2" xfId="43" builtinId="34"/>
    <cellStyle name="常规_2007年云南省向人大报送政府收支预算表格式编制过程表 2 2" xfId="44"/>
    <cellStyle name="标题 4" xfId="45" builtinId="19"/>
    <cellStyle name="常规 10" xfId="46"/>
    <cellStyle name="货币[0]" xfId="47" builtinId="7"/>
    <cellStyle name="40% - 强调文字颜色 4" xfId="48" builtinId="43"/>
    <cellStyle name="千位分隔" xfId="49" builtinId="3"/>
    <cellStyle name="已访问的超链接" xfId="50" builtinId="9"/>
    <cellStyle name="标题" xfId="51" builtinId="15"/>
    <cellStyle name="40% - 强调文字颜色 2" xfId="52" builtinId="35"/>
    <cellStyle name="常规_人大报表（第二稿）新科目(九t稿）" xfId="53"/>
    <cellStyle name="警告文本" xfId="54" builtinId="11"/>
    <cellStyle name="60% - 强调文字颜色 3" xfId="55" builtinId="40"/>
    <cellStyle name="注释" xfId="56" builtinId="10"/>
    <cellStyle name="20% - 强调文字颜色 6" xfId="57" builtinId="50"/>
    <cellStyle name="强调文字颜色 5" xfId="58" builtinId="45"/>
    <cellStyle name="常规_人大报表（第二稿）新科目(九t稿）_2015年全市财力测算1021（10%）简算版" xfId="59"/>
    <cellStyle name="40% - 强调文字颜色 6" xfId="60" builtinId="51"/>
    <cellStyle name="超链接" xfId="61" builtinId="8"/>
    <cellStyle name="千位分隔[0]" xfId="62" builtinId="6"/>
    <cellStyle name="标题 2" xfId="63" builtinId="17"/>
    <cellStyle name="40% - 强调文字颜色 5" xfId="64" builtinId="47"/>
    <cellStyle name="标题 3" xfId="65" builtinId="18"/>
    <cellStyle name="强调文字颜色 6" xfId="66" builtinId="49"/>
    <cellStyle name="40% - 强调文字颜色 1" xfId="67" builtinId="31"/>
    <cellStyle name="常规 3" xfId="68"/>
    <cellStyle name="链接单元格" xfId="69" builtinId="24"/>
  </cellStyles>
  <dxfs count="1">
    <dxf>
      <font>
        <b val="1"/>
        <i val="0"/>
      </font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30000;&#29678;&#33729;/&#39044;&#31639;&#31185;/&#39044;&#31639;&#35843;&#25972;/2022&#24180;&#31532;&#19977;&#25209;&#22320;&#20538;&#35843;&#25972;/1.&#19987;&#39064;&#20250;//home/lenovo/&#26700;&#38754;/&#26045;&#38639;&#38686;/&#39044;&#31639;&#25991;&#20214;/&#25919;&#24220;&#24615;&#22522;&#37329;/&#25919;&#24220;&#24615;&#22522;&#37329;&#25209;&#22797;/2022&#24180;/&#31532;&#20108;&#25209;&#22320;&#20538;&#35843;&#25972;/L:/&#20892;&#21475;&#24037;&#20316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view="pageBreakPreview" zoomScaleNormal="100" zoomScaleSheetLayoutView="100" topLeftCell="A3" workbookViewId="0">
      <selection activeCell="A5" sqref="A5:I5"/>
    </sheetView>
  </sheetViews>
  <sheetFormatPr defaultColWidth="9" defaultRowHeight="45.75" outlineLevelRow="5"/>
  <cols>
    <col min="1" max="1" width="14.6333333333333" style="191" customWidth="true"/>
    <col min="2" max="2" width="31.25" style="191" customWidth="true"/>
    <col min="3" max="3" width="14.6333333333333" style="191" customWidth="true"/>
    <col min="4" max="4" width="10" style="191" customWidth="true"/>
    <col min="5" max="5" width="27.5" style="191" customWidth="true"/>
    <col min="6" max="6" width="14.6333333333333" style="191" customWidth="true"/>
    <col min="7" max="7" width="19.6333333333333" style="191" customWidth="true"/>
    <col min="8" max="8" width="14.6333333333333" style="191" customWidth="true"/>
    <col min="9" max="9" width="8" style="191" customWidth="true"/>
    <col min="10" max="10" width="14.6333333333333" style="191" hidden="true" customWidth="true"/>
    <col min="11" max="16384" width="9" style="190"/>
  </cols>
  <sheetData>
    <row r="1" s="190" customFormat="true" ht="21.95" customHeight="true" spans="1:10">
      <c r="A1" s="192"/>
      <c r="B1" s="191"/>
      <c r="C1" s="191"/>
      <c r="D1" s="191"/>
      <c r="E1" s="191"/>
      <c r="F1" s="191"/>
      <c r="G1" s="191"/>
      <c r="H1" s="191"/>
      <c r="I1" s="191"/>
      <c r="J1" s="191"/>
    </row>
    <row r="2" s="190" customFormat="true" ht="24" customHeight="true" spans="1:10">
      <c r="A2" s="193"/>
      <c r="B2" s="193"/>
      <c r="C2" s="191"/>
      <c r="D2" s="191"/>
      <c r="E2" s="191"/>
      <c r="F2" s="191"/>
      <c r="G2" s="191"/>
      <c r="H2" s="191"/>
      <c r="I2" s="191"/>
      <c r="J2" s="191"/>
    </row>
    <row r="3" s="190" customFormat="true" ht="262.5" customHeight="true" spans="1:10">
      <c r="A3" s="194" t="s">
        <v>0</v>
      </c>
      <c r="B3" s="194"/>
      <c r="C3" s="194"/>
      <c r="D3" s="194"/>
      <c r="E3" s="194"/>
      <c r="F3" s="194"/>
      <c r="G3" s="194"/>
      <c r="H3" s="194"/>
      <c r="I3" s="194"/>
      <c r="J3" s="194"/>
    </row>
    <row r="4" s="190" customFormat="true" ht="56.25" customHeight="true" spans="1:10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="190" customFormat="true" spans="1:10">
      <c r="A5" s="195" t="s">
        <v>1</v>
      </c>
      <c r="B5" s="195"/>
      <c r="C5" s="195"/>
      <c r="D5" s="195"/>
      <c r="E5" s="195"/>
      <c r="F5" s="195"/>
      <c r="G5" s="195"/>
      <c r="H5" s="195"/>
      <c r="I5" s="195"/>
      <c r="J5" s="191"/>
    </row>
    <row r="6" s="190" customFormat="true" ht="45" customHeight="true" spans="1:10">
      <c r="A6" s="196">
        <v>44835</v>
      </c>
      <c r="B6" s="196"/>
      <c r="C6" s="196"/>
      <c r="D6" s="196"/>
      <c r="E6" s="196"/>
      <c r="F6" s="196"/>
      <c r="G6" s="196"/>
      <c r="H6" s="196"/>
      <c r="I6" s="196"/>
      <c r="J6" s="191"/>
    </row>
  </sheetData>
  <mergeCells count="4">
    <mergeCell ref="A2:B2"/>
    <mergeCell ref="A3:J3"/>
    <mergeCell ref="A5:I5"/>
    <mergeCell ref="A6:I6"/>
  </mergeCells>
  <pageMargins left="1.85" right="0.751388888888889" top="1" bottom="1" header="0.5" footer="0.5"/>
  <pageSetup paperSize="8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G87"/>
  <sheetViews>
    <sheetView showZeros="0" view="pageBreakPreview" zoomScaleNormal="100" zoomScaleSheetLayoutView="100" workbookViewId="0">
      <pane ySplit="7" topLeftCell="A54" activePane="bottomLeft" state="frozen"/>
      <selection/>
      <selection pane="bottomLeft" activeCell="H58" sqref="H58"/>
    </sheetView>
  </sheetViews>
  <sheetFormatPr defaultColWidth="10" defaultRowHeight="13.5"/>
  <cols>
    <col min="1" max="1" width="39.625" style="129" customWidth="true"/>
    <col min="2" max="2" width="11.875" style="129" customWidth="true"/>
    <col min="3" max="3" width="12.875" style="133" customWidth="true"/>
    <col min="4" max="4" width="11.125" style="133" customWidth="true"/>
    <col min="5" max="5" width="12.625" style="133" customWidth="true"/>
    <col min="6" max="6" width="48.5" style="129" customWidth="true"/>
    <col min="7" max="7" width="11.75" style="129" customWidth="true"/>
    <col min="8" max="9" width="12.625" style="129" customWidth="true"/>
    <col min="10" max="10" width="17.1666666666667" style="129" customWidth="true"/>
    <col min="11" max="228" width="10" style="129" customWidth="true"/>
    <col min="229" max="16384" width="10" style="134"/>
  </cols>
  <sheetData>
    <row r="1" s="127" customFormat="true" ht="15.75" spans="1:241">
      <c r="A1" s="27" t="s">
        <v>2</v>
      </c>
      <c r="B1" s="27"/>
      <c r="C1" s="133"/>
      <c r="D1" s="133"/>
      <c r="E1" s="133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="127" customFormat="true" ht="33" customHeight="true" spans="1:241">
      <c r="A2" s="135" t="s">
        <v>3</v>
      </c>
      <c r="B2" s="135"/>
      <c r="C2" s="135"/>
      <c r="D2" s="135"/>
      <c r="E2" s="135"/>
      <c r="F2" s="135"/>
      <c r="G2" s="135"/>
      <c r="H2" s="135"/>
      <c r="I2" s="135"/>
      <c r="J2" s="135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="128" customFormat="true" ht="15.75" spans="1:10">
      <c r="A3" s="136"/>
      <c r="B3" s="136"/>
      <c r="C3" s="137"/>
      <c r="D3" s="137"/>
      <c r="E3" s="137"/>
      <c r="F3" s="161"/>
      <c r="I3" s="174" t="s">
        <v>4</v>
      </c>
      <c r="J3" s="174"/>
    </row>
    <row r="4" s="129" customFormat="true" ht="15" customHeight="true" spans="1:240">
      <c r="A4" s="138" t="s">
        <v>5</v>
      </c>
      <c r="B4" s="139"/>
      <c r="C4" s="139"/>
      <c r="D4" s="139"/>
      <c r="E4" s="139"/>
      <c r="F4" s="140" t="s">
        <v>6</v>
      </c>
      <c r="G4" s="140"/>
      <c r="H4" s="140"/>
      <c r="I4" s="140"/>
      <c r="J4" s="140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</row>
    <row r="5" s="128" customFormat="true" ht="14.1" customHeight="true" spans="1:240">
      <c r="A5" s="140" t="s">
        <v>7</v>
      </c>
      <c r="B5" s="141" t="s">
        <v>8</v>
      </c>
      <c r="C5" s="141"/>
      <c r="D5" s="141"/>
      <c r="E5" s="143"/>
      <c r="F5" s="162" t="s">
        <v>7</v>
      </c>
      <c r="G5" s="163" t="s">
        <v>8</v>
      </c>
      <c r="H5" s="163"/>
      <c r="I5" s="163"/>
      <c r="J5" s="163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</row>
    <row r="6" s="128" customFormat="true" ht="45" customHeight="true" spans="1:240">
      <c r="A6" s="140"/>
      <c r="B6" s="142" t="s">
        <v>9</v>
      </c>
      <c r="C6" s="143" t="s">
        <v>10</v>
      </c>
      <c r="D6" s="144" t="s">
        <v>11</v>
      </c>
      <c r="E6" s="144" t="s">
        <v>12</v>
      </c>
      <c r="F6" s="162"/>
      <c r="G6" s="163" t="s">
        <v>9</v>
      </c>
      <c r="H6" s="163" t="s">
        <v>10</v>
      </c>
      <c r="I6" s="144" t="s">
        <v>11</v>
      </c>
      <c r="J6" s="144" t="s">
        <v>12</v>
      </c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</row>
    <row r="7" s="130" customFormat="true" ht="17.6" customHeight="true" spans="1:10">
      <c r="A7" s="145" t="s">
        <v>13</v>
      </c>
      <c r="B7" s="146">
        <v>3022417</v>
      </c>
      <c r="C7" s="146"/>
      <c r="D7" s="146"/>
      <c r="E7" s="146">
        <v>3022417</v>
      </c>
      <c r="F7" s="164" t="s">
        <v>14</v>
      </c>
      <c r="G7" s="146">
        <v>3357417.36</v>
      </c>
      <c r="H7" s="146">
        <f>H8+H11+H14+H23+H26+H31+H35+H42+H49</f>
        <v>624600</v>
      </c>
      <c r="I7" s="146">
        <f>I8+I11+I14+I23+I26+I31+I35+I42+I49</f>
        <v>275700</v>
      </c>
      <c r="J7" s="146">
        <f>J8+J11+J14+J23+J26+J31+J35+J42+J49</f>
        <v>4257717.36</v>
      </c>
    </row>
    <row r="8" s="128" customFormat="true" ht="17.6" customHeight="true" spans="1:241">
      <c r="A8" s="147" t="s">
        <v>15</v>
      </c>
      <c r="B8" s="148"/>
      <c r="C8" s="148"/>
      <c r="D8" s="148"/>
      <c r="E8" s="148"/>
      <c r="F8" s="165" t="s">
        <v>16</v>
      </c>
      <c r="G8" s="166"/>
      <c r="H8" s="166"/>
      <c r="I8" s="166"/>
      <c r="J8" s="166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</row>
    <row r="9" s="128" customFormat="true" ht="17.6" customHeight="true" spans="1:241">
      <c r="A9" s="149" t="s">
        <v>17</v>
      </c>
      <c r="B9" s="148"/>
      <c r="C9" s="148"/>
      <c r="D9" s="148"/>
      <c r="E9" s="148"/>
      <c r="F9" s="165" t="s">
        <v>18</v>
      </c>
      <c r="G9" s="109"/>
      <c r="H9" s="109"/>
      <c r="I9" s="109"/>
      <c r="J9" s="10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</row>
    <row r="10" s="128" customFormat="true" ht="17.6" customHeight="true" spans="1:241">
      <c r="A10" s="147" t="s">
        <v>19</v>
      </c>
      <c r="B10" s="148"/>
      <c r="C10" s="148"/>
      <c r="D10" s="148"/>
      <c r="E10" s="148"/>
      <c r="F10" s="165" t="s">
        <v>20</v>
      </c>
      <c r="G10" s="109"/>
      <c r="H10" s="109"/>
      <c r="I10" s="109"/>
      <c r="J10" s="10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</row>
    <row r="11" s="128" customFormat="true" ht="17.6" customHeight="true" spans="1:241">
      <c r="A11" s="147" t="s">
        <v>21</v>
      </c>
      <c r="B11" s="148">
        <v>75000</v>
      </c>
      <c r="C11" s="148"/>
      <c r="D11" s="148"/>
      <c r="E11" s="148">
        <v>75000</v>
      </c>
      <c r="F11" s="165" t="s">
        <v>22</v>
      </c>
      <c r="G11" s="167">
        <v>544.86</v>
      </c>
      <c r="H11" s="167"/>
      <c r="I11" s="167"/>
      <c r="J11" s="167">
        <f>G11+I11</f>
        <v>544.86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</row>
    <row r="12" s="128" customFormat="true" ht="17.6" customHeight="true" spans="1:241">
      <c r="A12" s="147" t="s">
        <v>23</v>
      </c>
      <c r="B12" s="148">
        <v>12500</v>
      </c>
      <c r="C12" s="148"/>
      <c r="D12" s="148"/>
      <c r="E12" s="148">
        <v>12500</v>
      </c>
      <c r="F12" s="165" t="s">
        <v>24</v>
      </c>
      <c r="G12" s="152">
        <v>544.86</v>
      </c>
      <c r="H12" s="152"/>
      <c r="I12" s="152"/>
      <c r="J12" s="168">
        <f t="shared" ref="J12:J43" si="0">G12+I12</f>
        <v>544.86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</row>
    <row r="13" s="128" customFormat="true" ht="17.6" customHeight="true" spans="1:241">
      <c r="A13" s="147" t="s">
        <v>25</v>
      </c>
      <c r="B13" s="148">
        <v>2791250</v>
      </c>
      <c r="C13" s="148"/>
      <c r="D13" s="148"/>
      <c r="E13" s="148">
        <v>2791250</v>
      </c>
      <c r="F13" s="165" t="s">
        <v>26</v>
      </c>
      <c r="G13" s="152"/>
      <c r="H13" s="152"/>
      <c r="I13" s="152"/>
      <c r="J13" s="168">
        <f t="shared" si="0"/>
        <v>0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</row>
    <row r="14" s="128" customFormat="true" ht="17.6" customHeight="true" spans="1:241">
      <c r="A14" s="147" t="s">
        <v>27</v>
      </c>
      <c r="B14" s="148"/>
      <c r="C14" s="148"/>
      <c r="D14" s="148"/>
      <c r="E14" s="148"/>
      <c r="F14" s="165" t="s">
        <v>28</v>
      </c>
      <c r="G14" s="167">
        <v>2563903.46</v>
      </c>
      <c r="H14" s="167"/>
      <c r="I14" s="167"/>
      <c r="J14" s="167">
        <f t="shared" si="0"/>
        <v>2563903.46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</row>
    <row r="15" s="128" customFormat="true" ht="17.6" customHeight="true" spans="1:241">
      <c r="A15" s="147" t="s">
        <v>29</v>
      </c>
      <c r="B15" s="148">
        <v>5000</v>
      </c>
      <c r="C15" s="148"/>
      <c r="D15" s="148"/>
      <c r="E15" s="148">
        <v>5000</v>
      </c>
      <c r="F15" s="165" t="s">
        <v>30</v>
      </c>
      <c r="G15" s="168">
        <v>2398070.27</v>
      </c>
      <c r="H15" s="168"/>
      <c r="I15" s="168"/>
      <c r="J15" s="168">
        <f t="shared" si="0"/>
        <v>2398070.27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</row>
    <row r="16" s="128" customFormat="true" ht="17.6" customHeight="true" spans="1:241">
      <c r="A16" s="147" t="s">
        <v>31</v>
      </c>
      <c r="B16" s="148">
        <v>113517</v>
      </c>
      <c r="C16" s="148"/>
      <c r="D16" s="148"/>
      <c r="E16" s="148">
        <v>113517</v>
      </c>
      <c r="F16" s="165" t="s">
        <v>32</v>
      </c>
      <c r="G16" s="168">
        <v>20090</v>
      </c>
      <c r="H16" s="168"/>
      <c r="I16" s="168"/>
      <c r="J16" s="168">
        <f t="shared" si="0"/>
        <v>20090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</row>
    <row r="17" s="128" customFormat="true" ht="17.6" customHeight="true" spans="1:241">
      <c r="A17" s="149" t="s">
        <v>33</v>
      </c>
      <c r="B17" s="148"/>
      <c r="C17" s="148"/>
      <c r="D17" s="148"/>
      <c r="E17" s="148"/>
      <c r="F17" s="165" t="s">
        <v>34</v>
      </c>
      <c r="G17" s="109">
        <v>5500</v>
      </c>
      <c r="H17" s="109"/>
      <c r="I17" s="109"/>
      <c r="J17" s="168">
        <f t="shared" si="0"/>
        <v>5500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</row>
    <row r="18" s="128" customFormat="true" ht="17.6" customHeight="true" spans="1:241">
      <c r="A18" s="150" t="s">
        <v>35</v>
      </c>
      <c r="B18" s="109"/>
      <c r="C18" s="109"/>
      <c r="D18" s="109"/>
      <c r="E18" s="109"/>
      <c r="F18" s="165" t="s">
        <v>36</v>
      </c>
      <c r="G18" s="169">
        <v>115243.19</v>
      </c>
      <c r="H18" s="169"/>
      <c r="I18" s="169"/>
      <c r="J18" s="168">
        <f t="shared" si="0"/>
        <v>115243.19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="128" customFormat="true" ht="17.6" customHeight="true" spans="1:241">
      <c r="A19" s="151" t="s">
        <v>37</v>
      </c>
      <c r="B19" s="109">
        <v>25000</v>
      </c>
      <c r="C19" s="109"/>
      <c r="D19" s="109"/>
      <c r="E19" s="109">
        <v>25000</v>
      </c>
      <c r="F19" s="165" t="s">
        <v>38</v>
      </c>
      <c r="G19" s="109">
        <v>25000</v>
      </c>
      <c r="H19" s="109"/>
      <c r="I19" s="109"/>
      <c r="J19" s="168">
        <f t="shared" si="0"/>
        <v>25000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="128" customFormat="true" ht="17.6" customHeight="true" spans="1:241">
      <c r="A20" s="151" t="s">
        <v>39</v>
      </c>
      <c r="B20" s="109">
        <v>150</v>
      </c>
      <c r="C20" s="109"/>
      <c r="D20" s="109"/>
      <c r="E20" s="109">
        <v>150</v>
      </c>
      <c r="F20" s="165" t="s">
        <v>40</v>
      </c>
      <c r="G20" s="109"/>
      <c r="H20" s="109"/>
      <c r="I20" s="109"/>
      <c r="J20" s="168">
        <f t="shared" si="0"/>
        <v>0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</row>
    <row r="21" s="128" customFormat="true" ht="17.6" customHeight="true" spans="1:241">
      <c r="A21" s="149" t="s">
        <v>41</v>
      </c>
      <c r="B21" s="149"/>
      <c r="C21" s="152"/>
      <c r="D21" s="152"/>
      <c r="E21" s="152"/>
      <c r="F21" s="165" t="s">
        <v>42</v>
      </c>
      <c r="G21" s="109"/>
      <c r="H21" s="109"/>
      <c r="I21" s="109"/>
      <c r="J21" s="168">
        <f t="shared" si="0"/>
        <v>0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</row>
    <row r="22" s="128" customFormat="true" ht="17.6" customHeight="true" spans="1:241">
      <c r="A22" s="153" t="s">
        <v>43</v>
      </c>
      <c r="B22" s="153"/>
      <c r="C22" s="148"/>
      <c r="D22" s="148"/>
      <c r="E22" s="148"/>
      <c r="F22" s="165" t="s">
        <v>44</v>
      </c>
      <c r="G22" s="109"/>
      <c r="H22" s="109"/>
      <c r="I22" s="109"/>
      <c r="J22" s="168">
        <f t="shared" si="0"/>
        <v>0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="128" customFormat="true" ht="17.6" customHeight="true" spans="1:10">
      <c r="A23" s="153"/>
      <c r="B23" s="153"/>
      <c r="C23" s="148"/>
      <c r="D23" s="148"/>
      <c r="E23" s="148"/>
      <c r="F23" s="165" t="s">
        <v>45</v>
      </c>
      <c r="G23" s="109"/>
      <c r="H23" s="109"/>
      <c r="I23" s="109"/>
      <c r="J23" s="168">
        <f t="shared" si="0"/>
        <v>0</v>
      </c>
    </row>
    <row r="24" s="128" customFormat="true" ht="17.6" customHeight="true" spans="1:10">
      <c r="A24" s="154"/>
      <c r="B24" s="154"/>
      <c r="C24" s="148"/>
      <c r="D24" s="148"/>
      <c r="E24" s="148"/>
      <c r="F24" s="150" t="s">
        <v>46</v>
      </c>
      <c r="G24" s="109"/>
      <c r="H24" s="109"/>
      <c r="I24" s="109"/>
      <c r="J24" s="168">
        <f t="shared" si="0"/>
        <v>0</v>
      </c>
    </row>
    <row r="25" s="128" customFormat="true" ht="17.6" customHeight="true" spans="1:10">
      <c r="A25" s="154"/>
      <c r="B25" s="154"/>
      <c r="C25" s="148"/>
      <c r="D25" s="148"/>
      <c r="E25" s="148"/>
      <c r="F25" s="165" t="s">
        <v>47</v>
      </c>
      <c r="G25" s="109"/>
      <c r="H25" s="109"/>
      <c r="I25" s="109"/>
      <c r="J25" s="168">
        <f t="shared" si="0"/>
        <v>0</v>
      </c>
    </row>
    <row r="26" s="128" customFormat="true" ht="17.6" customHeight="true" spans="1:10">
      <c r="A26" s="155"/>
      <c r="B26" s="155"/>
      <c r="C26" s="148"/>
      <c r="D26" s="148"/>
      <c r="E26" s="148"/>
      <c r="F26" s="165" t="s">
        <v>48</v>
      </c>
      <c r="G26" s="109"/>
      <c r="H26" s="109"/>
      <c r="I26" s="109"/>
      <c r="J26" s="168">
        <f t="shared" si="0"/>
        <v>0</v>
      </c>
    </row>
    <row r="27" s="128" customFormat="true" ht="17.6" customHeight="true" spans="1:10">
      <c r="A27" s="155"/>
      <c r="B27" s="155"/>
      <c r="C27" s="148"/>
      <c r="D27" s="148"/>
      <c r="E27" s="148"/>
      <c r="F27" s="165" t="s">
        <v>49</v>
      </c>
      <c r="G27" s="109"/>
      <c r="H27" s="109"/>
      <c r="I27" s="109"/>
      <c r="J27" s="168">
        <f t="shared" si="0"/>
        <v>0</v>
      </c>
    </row>
    <row r="28" s="128" customFormat="true" ht="17.6" customHeight="true" spans="1:10">
      <c r="A28" s="156"/>
      <c r="B28" s="156"/>
      <c r="C28" s="148"/>
      <c r="D28" s="148"/>
      <c r="E28" s="148"/>
      <c r="F28" s="165" t="s">
        <v>50</v>
      </c>
      <c r="G28" s="168"/>
      <c r="H28" s="168"/>
      <c r="I28" s="168"/>
      <c r="J28" s="168">
        <f t="shared" si="0"/>
        <v>0</v>
      </c>
    </row>
    <row r="29" s="128" customFormat="true" ht="17.6" customHeight="true" spans="1:10">
      <c r="A29" s="157"/>
      <c r="B29" s="157"/>
      <c r="C29" s="109"/>
      <c r="D29" s="109"/>
      <c r="E29" s="109"/>
      <c r="F29" s="165" t="s">
        <v>51</v>
      </c>
      <c r="G29" s="109"/>
      <c r="H29" s="109"/>
      <c r="I29" s="109"/>
      <c r="J29" s="168">
        <f t="shared" si="0"/>
        <v>0</v>
      </c>
    </row>
    <row r="30" s="128" customFormat="true" ht="17.6" customHeight="true" spans="1:10">
      <c r="A30" s="155"/>
      <c r="B30" s="155"/>
      <c r="C30" s="158"/>
      <c r="D30" s="158"/>
      <c r="E30" s="158"/>
      <c r="F30" s="165" t="s">
        <v>52</v>
      </c>
      <c r="G30" s="109"/>
      <c r="H30" s="109"/>
      <c r="I30" s="109"/>
      <c r="J30" s="168">
        <f t="shared" si="0"/>
        <v>0</v>
      </c>
    </row>
    <row r="31" s="128" customFormat="true" ht="17.6" customHeight="true" spans="1:10">
      <c r="A31" s="159"/>
      <c r="B31" s="159"/>
      <c r="C31" s="158"/>
      <c r="D31" s="158"/>
      <c r="E31" s="158"/>
      <c r="F31" s="165" t="s">
        <v>53</v>
      </c>
      <c r="G31" s="167">
        <v>634740.65</v>
      </c>
      <c r="H31" s="167">
        <v>624600</v>
      </c>
      <c r="I31" s="167">
        <v>275700</v>
      </c>
      <c r="J31" s="167">
        <f>G31+I31+H31</f>
        <v>1535040.65</v>
      </c>
    </row>
    <row r="32" s="128" customFormat="true" ht="17.6" customHeight="true" spans="1:10">
      <c r="A32" s="160"/>
      <c r="B32" s="160"/>
      <c r="C32" s="158"/>
      <c r="D32" s="158"/>
      <c r="E32" s="158"/>
      <c r="F32" s="165" t="s">
        <v>54</v>
      </c>
      <c r="G32" s="109">
        <v>629074.71</v>
      </c>
      <c r="H32" s="168">
        <v>624600</v>
      </c>
      <c r="I32" s="109">
        <v>275700</v>
      </c>
      <c r="J32" s="175">
        <f>G32+I32+H32</f>
        <v>1529374.71</v>
      </c>
    </row>
    <row r="33" s="129" customFormat="true" ht="17.6" customHeight="true" spans="1:10">
      <c r="A33" s="160"/>
      <c r="B33" s="160"/>
      <c r="C33" s="158"/>
      <c r="D33" s="158"/>
      <c r="E33" s="158"/>
      <c r="F33" s="165" t="s">
        <v>55</v>
      </c>
      <c r="G33" s="109">
        <v>0</v>
      </c>
      <c r="H33" s="109"/>
      <c r="I33" s="109"/>
      <c r="J33" s="168">
        <f t="shared" si="0"/>
        <v>0</v>
      </c>
    </row>
    <row r="34" s="128" customFormat="true" ht="17.6" customHeight="true" spans="1:10">
      <c r="A34" s="155"/>
      <c r="B34" s="155"/>
      <c r="C34" s="158"/>
      <c r="D34" s="158"/>
      <c r="E34" s="158"/>
      <c r="F34" s="165" t="s">
        <v>56</v>
      </c>
      <c r="G34" s="109">
        <v>5665.94</v>
      </c>
      <c r="H34" s="109"/>
      <c r="I34" s="109"/>
      <c r="J34" s="168">
        <f t="shared" si="0"/>
        <v>5665.94</v>
      </c>
    </row>
    <row r="35" s="128" customFormat="true" ht="17.6" customHeight="true" spans="1:10">
      <c r="A35" s="155"/>
      <c r="B35" s="155"/>
      <c r="C35" s="158"/>
      <c r="D35" s="158"/>
      <c r="E35" s="158"/>
      <c r="F35" s="150" t="s">
        <v>57</v>
      </c>
      <c r="G35" s="170">
        <v>158228.39</v>
      </c>
      <c r="H35" s="170"/>
      <c r="I35" s="170"/>
      <c r="J35" s="167">
        <f t="shared" si="0"/>
        <v>158228.39</v>
      </c>
    </row>
    <row r="36" s="128" customFormat="true" ht="17.6" customHeight="true" spans="1:10">
      <c r="A36" s="155"/>
      <c r="B36" s="155"/>
      <c r="C36" s="158"/>
      <c r="D36" s="158"/>
      <c r="E36" s="158"/>
      <c r="F36" s="165" t="s">
        <v>58</v>
      </c>
      <c r="G36" s="171"/>
      <c r="H36" s="171"/>
      <c r="I36" s="171"/>
      <c r="J36" s="168">
        <f t="shared" si="0"/>
        <v>0</v>
      </c>
    </row>
    <row r="37" s="128" customFormat="true" ht="17.6" customHeight="true" spans="1:10">
      <c r="A37" s="155"/>
      <c r="B37" s="155"/>
      <c r="C37" s="158"/>
      <c r="D37" s="158"/>
      <c r="E37" s="158"/>
      <c r="F37" s="165" t="s">
        <v>59</v>
      </c>
      <c r="G37" s="172">
        <v>43984.25</v>
      </c>
      <c r="H37" s="172"/>
      <c r="I37" s="172"/>
      <c r="J37" s="168">
        <f t="shared" si="0"/>
        <v>43984.25</v>
      </c>
    </row>
    <row r="38" s="128" customFormat="true" ht="17.6" customHeight="true" spans="1:10">
      <c r="A38" s="155"/>
      <c r="B38" s="155"/>
      <c r="C38" s="158"/>
      <c r="D38" s="158"/>
      <c r="E38" s="158"/>
      <c r="F38" s="165" t="s">
        <v>60</v>
      </c>
      <c r="G38" s="171">
        <v>26610.7</v>
      </c>
      <c r="H38" s="171"/>
      <c r="I38" s="171"/>
      <c r="J38" s="168">
        <f t="shared" si="0"/>
        <v>26610.7</v>
      </c>
    </row>
    <row r="39" s="128" customFormat="true" ht="17.6" customHeight="true" spans="1:10">
      <c r="A39" s="155"/>
      <c r="B39" s="155"/>
      <c r="C39" s="158"/>
      <c r="D39" s="158"/>
      <c r="E39" s="158"/>
      <c r="F39" s="165" t="s">
        <v>61</v>
      </c>
      <c r="G39" s="172"/>
      <c r="H39" s="172"/>
      <c r="I39" s="172"/>
      <c r="J39" s="168">
        <f t="shared" si="0"/>
        <v>0</v>
      </c>
    </row>
    <row r="40" s="128" customFormat="true" ht="17.6" customHeight="true" spans="1:10">
      <c r="A40" s="155"/>
      <c r="B40" s="155"/>
      <c r="C40" s="158"/>
      <c r="D40" s="158"/>
      <c r="E40" s="158"/>
      <c r="F40" s="173" t="s">
        <v>62</v>
      </c>
      <c r="G40" s="171">
        <v>79223.04</v>
      </c>
      <c r="H40" s="171"/>
      <c r="I40" s="171"/>
      <c r="J40" s="168">
        <f t="shared" si="0"/>
        <v>79223.04</v>
      </c>
    </row>
    <row r="41" s="128" customFormat="true" ht="17.6" customHeight="true" spans="1:10">
      <c r="A41" s="155"/>
      <c r="B41" s="155"/>
      <c r="C41" s="158"/>
      <c r="D41" s="158"/>
      <c r="E41" s="158"/>
      <c r="F41" s="165" t="s">
        <v>63</v>
      </c>
      <c r="G41" s="172">
        <v>8410.4</v>
      </c>
      <c r="H41" s="172"/>
      <c r="I41" s="172"/>
      <c r="J41" s="168">
        <f t="shared" si="0"/>
        <v>8410.4</v>
      </c>
    </row>
    <row r="42" s="128" customFormat="true" ht="17.6" customHeight="true" spans="1:10">
      <c r="A42" s="155"/>
      <c r="B42" s="155"/>
      <c r="C42" s="158"/>
      <c r="D42" s="158"/>
      <c r="E42" s="158"/>
      <c r="F42" s="165" t="s">
        <v>64</v>
      </c>
      <c r="G42" s="168"/>
      <c r="H42" s="168"/>
      <c r="I42" s="168"/>
      <c r="J42" s="168">
        <f t="shared" si="0"/>
        <v>0</v>
      </c>
    </row>
    <row r="43" s="128" customFormat="true" ht="17.6" customHeight="true" spans="1:10">
      <c r="A43" s="155"/>
      <c r="B43" s="155"/>
      <c r="C43" s="158"/>
      <c r="D43" s="158"/>
      <c r="E43" s="158"/>
      <c r="F43" s="165" t="s">
        <v>65</v>
      </c>
      <c r="G43" s="109"/>
      <c r="H43" s="109"/>
      <c r="I43" s="109"/>
      <c r="J43" s="168">
        <f t="shared" si="0"/>
        <v>0</v>
      </c>
    </row>
    <row r="44" s="128" customFormat="true" ht="17.6" customHeight="true" spans="1:10">
      <c r="A44" s="155"/>
      <c r="B44" s="155"/>
      <c r="C44" s="158"/>
      <c r="D44" s="158"/>
      <c r="E44" s="158"/>
      <c r="F44" s="165" t="s">
        <v>66</v>
      </c>
      <c r="G44" s="109"/>
      <c r="H44" s="109"/>
      <c r="I44" s="109"/>
      <c r="J44" s="168">
        <f t="shared" ref="J44:J67" si="1">G44+I44</f>
        <v>0</v>
      </c>
    </row>
    <row r="45" s="129" customFormat="true" ht="17.6" customHeight="true" spans="1:10">
      <c r="A45" s="155"/>
      <c r="B45" s="155"/>
      <c r="C45" s="158"/>
      <c r="D45" s="158"/>
      <c r="E45" s="158"/>
      <c r="F45" s="173" t="s">
        <v>67</v>
      </c>
      <c r="G45" s="109"/>
      <c r="H45" s="109"/>
      <c r="I45" s="109"/>
      <c r="J45" s="168">
        <f t="shared" si="1"/>
        <v>0</v>
      </c>
    </row>
    <row r="46" s="129" customFormat="true" ht="17.6" customHeight="true" spans="1:10">
      <c r="A46" s="155"/>
      <c r="B46" s="155"/>
      <c r="C46" s="158"/>
      <c r="D46" s="158"/>
      <c r="E46" s="158"/>
      <c r="F46" s="165" t="s">
        <v>68</v>
      </c>
      <c r="G46" s="109"/>
      <c r="H46" s="109"/>
      <c r="I46" s="109"/>
      <c r="J46" s="168">
        <f t="shared" si="1"/>
        <v>0</v>
      </c>
    </row>
    <row r="47" s="128" customFormat="true" ht="17.6" customHeight="true" spans="1:10">
      <c r="A47" s="155"/>
      <c r="B47" s="155"/>
      <c r="C47" s="158"/>
      <c r="D47" s="158"/>
      <c r="E47" s="158"/>
      <c r="F47" s="165" t="s">
        <v>69</v>
      </c>
      <c r="G47" s="109"/>
      <c r="H47" s="109"/>
      <c r="I47" s="109"/>
      <c r="J47" s="168">
        <f t="shared" si="1"/>
        <v>0</v>
      </c>
    </row>
    <row r="48" s="128" customFormat="true" ht="17.6" customHeight="true" spans="1:10">
      <c r="A48" s="155"/>
      <c r="B48" s="155"/>
      <c r="C48" s="158"/>
      <c r="D48" s="158"/>
      <c r="E48" s="158"/>
      <c r="F48" s="173" t="s">
        <v>70</v>
      </c>
      <c r="G48" s="109"/>
      <c r="H48" s="109"/>
      <c r="I48" s="109"/>
      <c r="J48" s="168">
        <f t="shared" si="1"/>
        <v>0</v>
      </c>
    </row>
    <row r="49" s="128" customFormat="true" ht="17.6" customHeight="true" spans="1:10">
      <c r="A49" s="155"/>
      <c r="B49" s="155"/>
      <c r="C49" s="158"/>
      <c r="D49" s="158"/>
      <c r="E49" s="158"/>
      <c r="F49" s="165" t="s">
        <v>71</v>
      </c>
      <c r="G49" s="109"/>
      <c r="H49" s="109"/>
      <c r="I49" s="109"/>
      <c r="J49" s="168">
        <f t="shared" si="1"/>
        <v>0</v>
      </c>
    </row>
    <row r="50" s="128" customFormat="true" ht="17.6" customHeight="true" spans="1:10">
      <c r="A50" s="155"/>
      <c r="B50" s="155"/>
      <c r="C50" s="158"/>
      <c r="D50" s="158"/>
      <c r="E50" s="158"/>
      <c r="F50" s="173" t="s">
        <v>72</v>
      </c>
      <c r="G50" s="109"/>
      <c r="H50" s="109"/>
      <c r="I50" s="109"/>
      <c r="J50" s="168">
        <f t="shared" si="1"/>
        <v>0</v>
      </c>
    </row>
    <row r="51" s="128" customFormat="true" ht="17.6" customHeight="true" spans="1:10">
      <c r="A51" s="155"/>
      <c r="B51" s="155"/>
      <c r="C51" s="158"/>
      <c r="D51" s="158"/>
      <c r="E51" s="158"/>
      <c r="F51" s="173" t="s">
        <v>73</v>
      </c>
      <c r="G51" s="109"/>
      <c r="H51" s="109"/>
      <c r="I51" s="109"/>
      <c r="J51" s="168">
        <f t="shared" si="1"/>
        <v>0</v>
      </c>
    </row>
    <row r="52" s="128" customFormat="true" ht="17.6" customHeight="true" spans="1:10">
      <c r="A52" s="155"/>
      <c r="B52" s="155"/>
      <c r="C52" s="158"/>
      <c r="D52" s="158"/>
      <c r="E52" s="158"/>
      <c r="F52" s="173" t="s">
        <v>74</v>
      </c>
      <c r="G52" s="109"/>
      <c r="H52" s="109"/>
      <c r="I52" s="109"/>
      <c r="J52" s="168">
        <f t="shared" si="1"/>
        <v>0</v>
      </c>
    </row>
    <row r="53" s="128" customFormat="true" ht="17.6" customHeight="true" spans="1:10">
      <c r="A53" s="155"/>
      <c r="B53" s="155"/>
      <c r="C53" s="158"/>
      <c r="D53" s="158"/>
      <c r="E53" s="158"/>
      <c r="F53" s="173" t="s">
        <v>75</v>
      </c>
      <c r="G53" s="109"/>
      <c r="H53" s="109"/>
      <c r="I53" s="109"/>
      <c r="J53" s="168">
        <f t="shared" si="1"/>
        <v>0</v>
      </c>
    </row>
    <row r="54" s="128" customFormat="true" ht="17.6" customHeight="true" spans="1:10">
      <c r="A54" s="155"/>
      <c r="B54" s="155"/>
      <c r="C54" s="158"/>
      <c r="D54" s="158"/>
      <c r="E54" s="158"/>
      <c r="F54" s="173" t="s">
        <v>76</v>
      </c>
      <c r="G54" s="109"/>
      <c r="H54" s="109"/>
      <c r="I54" s="109"/>
      <c r="J54" s="168">
        <f t="shared" si="1"/>
        <v>0</v>
      </c>
    </row>
    <row r="55" s="128" customFormat="true" ht="17.6" customHeight="true" spans="1:10">
      <c r="A55" s="155"/>
      <c r="B55" s="155"/>
      <c r="C55" s="158"/>
      <c r="D55" s="158"/>
      <c r="E55" s="158"/>
      <c r="F55" s="173" t="s">
        <v>77</v>
      </c>
      <c r="G55" s="109"/>
      <c r="H55" s="109"/>
      <c r="I55" s="109"/>
      <c r="J55" s="168">
        <f t="shared" si="1"/>
        <v>0</v>
      </c>
    </row>
    <row r="56" s="128" customFormat="true" ht="17.6" customHeight="true" spans="1:10">
      <c r="A56" s="155"/>
      <c r="B56" s="155"/>
      <c r="C56" s="158"/>
      <c r="D56" s="158"/>
      <c r="E56" s="158"/>
      <c r="F56" s="173" t="s">
        <v>78</v>
      </c>
      <c r="G56" s="109"/>
      <c r="H56" s="109"/>
      <c r="I56" s="109"/>
      <c r="J56" s="168">
        <f t="shared" si="1"/>
        <v>0</v>
      </c>
    </row>
    <row r="57" s="128" customFormat="true" ht="17.6" customHeight="true" spans="1:10">
      <c r="A57" s="155"/>
      <c r="B57" s="155"/>
      <c r="C57" s="158"/>
      <c r="D57" s="158"/>
      <c r="E57" s="158"/>
      <c r="F57" s="173" t="s">
        <v>79</v>
      </c>
      <c r="G57" s="109"/>
      <c r="H57" s="109"/>
      <c r="I57" s="109"/>
      <c r="J57" s="168">
        <f t="shared" si="1"/>
        <v>0</v>
      </c>
    </row>
    <row r="58" s="128" customFormat="true" ht="17.6" customHeight="true" spans="1:10">
      <c r="A58" s="155"/>
      <c r="B58" s="155"/>
      <c r="C58" s="158"/>
      <c r="D58" s="158"/>
      <c r="E58" s="158"/>
      <c r="F58" s="173" t="s">
        <v>80</v>
      </c>
      <c r="G58" s="109"/>
      <c r="H58" s="109"/>
      <c r="I58" s="109"/>
      <c r="J58" s="168">
        <f t="shared" si="1"/>
        <v>0</v>
      </c>
    </row>
    <row r="59" s="128" customFormat="true" ht="17.6" customHeight="true" spans="1:10">
      <c r="A59" s="155"/>
      <c r="B59" s="155"/>
      <c r="C59" s="158"/>
      <c r="D59" s="158"/>
      <c r="E59" s="158"/>
      <c r="F59" s="173" t="s">
        <v>81</v>
      </c>
      <c r="G59" s="109"/>
      <c r="H59" s="109"/>
      <c r="I59" s="109"/>
      <c r="J59" s="168">
        <f t="shared" si="1"/>
        <v>0</v>
      </c>
    </row>
    <row r="60" s="128" customFormat="true" ht="17.6" customHeight="true" spans="1:10">
      <c r="A60" s="155"/>
      <c r="B60" s="155"/>
      <c r="C60" s="158"/>
      <c r="D60" s="158"/>
      <c r="E60" s="158"/>
      <c r="F60" s="173" t="s">
        <v>82</v>
      </c>
      <c r="G60" s="109"/>
      <c r="H60" s="109"/>
      <c r="I60" s="109"/>
      <c r="J60" s="168">
        <f t="shared" si="1"/>
        <v>0</v>
      </c>
    </row>
    <row r="61" s="128" customFormat="true" ht="17.6" customHeight="true" spans="1:10">
      <c r="A61" s="155"/>
      <c r="B61" s="155"/>
      <c r="C61" s="158"/>
      <c r="D61" s="158"/>
      <c r="E61" s="158"/>
      <c r="F61" s="173" t="s">
        <v>83</v>
      </c>
      <c r="G61" s="109"/>
      <c r="H61" s="109"/>
      <c r="I61" s="109"/>
      <c r="J61" s="168">
        <f t="shared" si="1"/>
        <v>0</v>
      </c>
    </row>
    <row r="62" s="128" customFormat="true" ht="17.6" customHeight="true" spans="1:10">
      <c r="A62" s="155"/>
      <c r="B62" s="155"/>
      <c r="C62" s="158"/>
      <c r="D62" s="158"/>
      <c r="E62" s="158"/>
      <c r="F62" s="173" t="s">
        <v>84</v>
      </c>
      <c r="G62" s="109"/>
      <c r="H62" s="109"/>
      <c r="I62" s="109"/>
      <c r="J62" s="168">
        <f t="shared" si="1"/>
        <v>0</v>
      </c>
    </row>
    <row r="63" s="128" customFormat="true" ht="17.6" customHeight="true" spans="1:10">
      <c r="A63" s="155"/>
      <c r="B63" s="155"/>
      <c r="C63" s="158"/>
      <c r="D63" s="158"/>
      <c r="E63" s="158"/>
      <c r="F63" s="173" t="s">
        <v>85</v>
      </c>
      <c r="G63" s="109"/>
      <c r="H63" s="109"/>
      <c r="I63" s="109"/>
      <c r="J63" s="168">
        <f t="shared" si="1"/>
        <v>0</v>
      </c>
    </row>
    <row r="64" s="128" customFormat="true" ht="17.6" customHeight="true" spans="1:10">
      <c r="A64" s="155"/>
      <c r="B64" s="155"/>
      <c r="C64" s="158"/>
      <c r="D64" s="158"/>
      <c r="E64" s="158"/>
      <c r="F64" s="173" t="s">
        <v>86</v>
      </c>
      <c r="G64" s="109"/>
      <c r="H64" s="109"/>
      <c r="I64" s="109"/>
      <c r="J64" s="168">
        <f t="shared" si="1"/>
        <v>0</v>
      </c>
    </row>
    <row r="65" s="128" customFormat="true" ht="17.6" customHeight="true" spans="1:10">
      <c r="A65" s="155"/>
      <c r="B65" s="155"/>
      <c r="C65" s="158"/>
      <c r="D65" s="158"/>
      <c r="E65" s="158"/>
      <c r="F65" s="173" t="s">
        <v>87</v>
      </c>
      <c r="G65" s="109"/>
      <c r="H65" s="109"/>
      <c r="I65" s="109"/>
      <c r="J65" s="168">
        <f t="shared" si="1"/>
        <v>0</v>
      </c>
    </row>
    <row r="66" s="128" customFormat="true" ht="17.6" customHeight="true" spans="1:10">
      <c r="A66" s="155"/>
      <c r="B66" s="155"/>
      <c r="C66" s="158"/>
      <c r="D66" s="158"/>
      <c r="E66" s="158"/>
      <c r="F66" s="173" t="s">
        <v>88</v>
      </c>
      <c r="G66" s="109"/>
      <c r="H66" s="109"/>
      <c r="I66" s="109"/>
      <c r="J66" s="168">
        <f t="shared" si="1"/>
        <v>0</v>
      </c>
    </row>
    <row r="67" s="128" customFormat="true" ht="17.6" customHeight="true" spans="1:10">
      <c r="A67" s="155"/>
      <c r="B67" s="155"/>
      <c r="C67" s="158"/>
      <c r="D67" s="158"/>
      <c r="E67" s="158"/>
      <c r="F67" s="173" t="s">
        <v>89</v>
      </c>
      <c r="G67" s="109"/>
      <c r="H67" s="109"/>
      <c r="I67" s="109"/>
      <c r="J67" s="168">
        <f t="shared" si="1"/>
        <v>0</v>
      </c>
    </row>
    <row r="68" s="128" customFormat="true" ht="17.6" customHeight="true" spans="1:10">
      <c r="A68" s="155"/>
      <c r="B68" s="155"/>
      <c r="C68" s="158"/>
      <c r="D68" s="158"/>
      <c r="E68" s="158"/>
      <c r="F68" s="173"/>
      <c r="G68" s="109"/>
      <c r="H68" s="109"/>
      <c r="I68" s="109"/>
      <c r="J68" s="109"/>
    </row>
    <row r="69" s="131" customFormat="true" ht="17.6" customHeight="true" spans="1:10">
      <c r="A69" s="159" t="s">
        <v>90</v>
      </c>
      <c r="B69" s="176">
        <f>B71+B74</f>
        <v>242020</v>
      </c>
      <c r="C69" s="176">
        <f>C71+C74</f>
        <v>624600</v>
      </c>
      <c r="D69" s="176">
        <f>D71+D74</f>
        <v>275700</v>
      </c>
      <c r="E69" s="176">
        <f>E71+E74</f>
        <v>1142320</v>
      </c>
      <c r="F69" s="159" t="s">
        <v>91</v>
      </c>
      <c r="G69" s="146">
        <v>230855.94</v>
      </c>
      <c r="H69" s="146"/>
      <c r="I69" s="146">
        <f>SUM(I70:I75)</f>
        <v>0</v>
      </c>
      <c r="J69" s="146">
        <f>G69+I69</f>
        <v>230855.94</v>
      </c>
    </row>
    <row r="70" s="128" customFormat="true" ht="17.6" customHeight="true" spans="1:241">
      <c r="A70" s="177" t="s">
        <v>92</v>
      </c>
      <c r="B70" s="177"/>
      <c r="C70" s="109"/>
      <c r="D70" s="109"/>
      <c r="E70" s="109"/>
      <c r="F70" s="160" t="s">
        <v>93</v>
      </c>
      <c r="G70" s="109"/>
      <c r="H70" s="109"/>
      <c r="I70" s="109"/>
      <c r="J70" s="10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</row>
    <row r="71" s="128" customFormat="true" ht="17.6" customHeight="true" spans="1:241">
      <c r="A71" s="177" t="s">
        <v>94</v>
      </c>
      <c r="B71" s="109">
        <v>80020</v>
      </c>
      <c r="C71" s="109"/>
      <c r="D71" s="109"/>
      <c r="E71" s="109">
        <f>B71+C71+D71</f>
        <v>80020</v>
      </c>
      <c r="F71" s="160" t="s">
        <v>95</v>
      </c>
      <c r="G71" s="109">
        <v>150855.94</v>
      </c>
      <c r="H71" s="109"/>
      <c r="I71" s="109"/>
      <c r="J71" s="109">
        <f>G71+I71</f>
        <v>150855.94</v>
      </c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</row>
    <row r="72" s="128" customFormat="true" ht="17.6" customHeight="true" spans="1:241">
      <c r="A72" s="178" t="s">
        <v>96</v>
      </c>
      <c r="B72" s="109"/>
      <c r="C72" s="109">
        <v>0</v>
      </c>
      <c r="D72" s="109"/>
      <c r="E72" s="109">
        <f>C72+D72</f>
        <v>0</v>
      </c>
      <c r="F72" s="160" t="s">
        <v>97</v>
      </c>
      <c r="G72" s="109">
        <v>80000</v>
      </c>
      <c r="H72" s="109"/>
      <c r="I72" s="109"/>
      <c r="J72" s="109">
        <f>G72+I72</f>
        <v>80000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</row>
    <row r="73" s="128" customFormat="true" ht="17.6" customHeight="true" spans="1:241">
      <c r="A73" s="178" t="s">
        <v>98</v>
      </c>
      <c r="B73" s="109"/>
      <c r="C73" s="109">
        <v>0</v>
      </c>
      <c r="D73" s="109"/>
      <c r="E73" s="109">
        <f>C73+D73</f>
        <v>0</v>
      </c>
      <c r="F73" s="160" t="s">
        <v>99</v>
      </c>
      <c r="G73" s="109"/>
      <c r="H73" s="109"/>
      <c r="I73" s="109"/>
      <c r="J73" s="10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</row>
    <row r="74" s="128" customFormat="true" ht="17.6" customHeight="true" spans="1:241">
      <c r="A74" s="179" t="s">
        <v>100</v>
      </c>
      <c r="B74" s="109">
        <v>162000</v>
      </c>
      <c r="C74" s="109">
        <v>624600</v>
      </c>
      <c r="D74" s="109">
        <v>275700</v>
      </c>
      <c r="E74" s="109">
        <f t="shared" ref="E74:E80" si="2">B74+C74+D74</f>
        <v>1062300</v>
      </c>
      <c r="F74" s="160" t="s">
        <v>101</v>
      </c>
      <c r="G74" s="109"/>
      <c r="H74" s="109"/>
      <c r="I74" s="109"/>
      <c r="J74" s="10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</row>
    <row r="75" s="128" customFormat="true" ht="17.6" customHeight="true" spans="1:241">
      <c r="A75" s="179" t="s">
        <v>102</v>
      </c>
      <c r="B75" s="109"/>
      <c r="C75" s="109"/>
      <c r="D75" s="109"/>
      <c r="E75" s="109"/>
      <c r="F75" s="160" t="s">
        <v>103</v>
      </c>
      <c r="G75" s="109"/>
      <c r="H75" s="109"/>
      <c r="I75" s="109"/>
      <c r="J75" s="10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</row>
    <row r="76" s="130" customFormat="true" ht="17.6" customHeight="true" spans="1:10">
      <c r="A76" s="180"/>
      <c r="B76" s="180"/>
      <c r="C76" s="109"/>
      <c r="D76" s="109"/>
      <c r="E76" s="109"/>
      <c r="F76" s="185"/>
      <c r="G76" s="109"/>
      <c r="H76" s="109"/>
      <c r="I76" s="109"/>
      <c r="J76" s="109"/>
    </row>
    <row r="77" s="132" customFormat="true" ht="17.6" customHeight="true" spans="1:10">
      <c r="A77" s="164" t="s">
        <v>104</v>
      </c>
      <c r="B77" s="146">
        <v>512459.3</v>
      </c>
      <c r="C77" s="146"/>
      <c r="D77" s="146"/>
      <c r="E77" s="176">
        <f t="shared" si="2"/>
        <v>512459.3</v>
      </c>
      <c r="F77" s="164" t="s">
        <v>105</v>
      </c>
      <c r="G77" s="146">
        <v>188623</v>
      </c>
      <c r="H77" s="146"/>
      <c r="I77" s="146"/>
      <c r="J77" s="146">
        <v>188623</v>
      </c>
    </row>
    <row r="78" s="128" customFormat="true" ht="17.6" customHeight="true" spans="1:241">
      <c r="A78" s="181" t="s">
        <v>106</v>
      </c>
      <c r="B78" s="148">
        <v>6061.28</v>
      </c>
      <c r="C78" s="148"/>
      <c r="D78" s="148"/>
      <c r="E78" s="109">
        <f t="shared" si="2"/>
        <v>6061.28</v>
      </c>
      <c r="F78" s="149" t="s">
        <v>107</v>
      </c>
      <c r="G78" s="186"/>
      <c r="H78" s="186"/>
      <c r="I78" s="186"/>
      <c r="J78" s="186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</row>
    <row r="79" s="128" customFormat="true" ht="17.6" customHeight="true" spans="1:241">
      <c r="A79" s="154" t="s">
        <v>108</v>
      </c>
      <c r="B79" s="148"/>
      <c r="C79" s="148"/>
      <c r="D79" s="148"/>
      <c r="E79" s="109">
        <f t="shared" si="2"/>
        <v>0</v>
      </c>
      <c r="F79" s="149" t="s">
        <v>109</v>
      </c>
      <c r="G79" s="109">
        <v>188623</v>
      </c>
      <c r="H79" s="109"/>
      <c r="I79" s="109"/>
      <c r="J79" s="109">
        <v>188623</v>
      </c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134"/>
      <c r="IG79" s="134"/>
    </row>
    <row r="80" s="128" customFormat="true" ht="17.6" customHeight="true" spans="1:241">
      <c r="A80" s="154" t="s">
        <v>110</v>
      </c>
      <c r="B80" s="148">
        <v>506398.02</v>
      </c>
      <c r="C80" s="148"/>
      <c r="D80" s="148"/>
      <c r="E80" s="109">
        <f t="shared" si="2"/>
        <v>506398.02</v>
      </c>
      <c r="F80" s="187" t="s">
        <v>111</v>
      </c>
      <c r="G80" s="109"/>
      <c r="H80" s="109"/>
      <c r="I80" s="109"/>
      <c r="J80" s="10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</row>
    <row r="81" s="128" customFormat="true" ht="17.6" customHeight="true" spans="1:241">
      <c r="A81" s="154" t="s">
        <v>112</v>
      </c>
      <c r="B81" s="154"/>
      <c r="C81" s="148"/>
      <c r="D81" s="148"/>
      <c r="E81" s="148"/>
      <c r="F81" s="160" t="s">
        <v>113</v>
      </c>
      <c r="G81" s="171"/>
      <c r="H81" s="171"/>
      <c r="I81" s="171"/>
      <c r="J81" s="171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</row>
    <row r="82" s="128" customFormat="true" ht="11" customHeight="true" spans="1:10">
      <c r="A82" s="153"/>
      <c r="B82" s="153"/>
      <c r="C82" s="148"/>
      <c r="D82" s="148"/>
      <c r="E82" s="148"/>
      <c r="F82" s="188"/>
      <c r="G82" s="109"/>
      <c r="H82" s="109"/>
      <c r="I82" s="109"/>
      <c r="J82" s="109"/>
    </row>
    <row r="83" s="128" customFormat="true" ht="17.6" customHeight="true" spans="1:10">
      <c r="A83" s="164" t="s">
        <v>114</v>
      </c>
      <c r="B83" s="146">
        <f>B7+B69+B77</f>
        <v>3776896.3</v>
      </c>
      <c r="C83" s="146">
        <f t="shared" ref="C83:H83" si="3">C7+C69+C77</f>
        <v>624600</v>
      </c>
      <c r="D83" s="146">
        <f t="shared" si="3"/>
        <v>275700</v>
      </c>
      <c r="E83" s="146">
        <f t="shared" si="3"/>
        <v>4677196.3</v>
      </c>
      <c r="F83" s="164" t="s">
        <v>115</v>
      </c>
      <c r="G83" s="189">
        <f>G7+G69+G77</f>
        <v>3776896.3</v>
      </c>
      <c r="H83" s="189">
        <f>H7+H69+H77</f>
        <v>624600</v>
      </c>
      <c r="I83" s="189">
        <f>I7+I69+I77</f>
        <v>275700</v>
      </c>
      <c r="J83" s="189">
        <f>J7+J69+J77</f>
        <v>4677196.3</v>
      </c>
    </row>
    <row r="84" s="128" customFormat="true" ht="15" customHeight="true" spans="1:10">
      <c r="A84" s="182"/>
      <c r="B84" s="182"/>
      <c r="C84" s="183"/>
      <c r="D84" s="183"/>
      <c r="E84" s="183"/>
      <c r="F84" s="129"/>
      <c r="G84" s="129"/>
      <c r="H84" s="129"/>
      <c r="I84" s="129"/>
      <c r="J84" s="129"/>
    </row>
    <row r="85" s="128" customFormat="true" ht="15" customHeight="true" spans="1:10">
      <c r="A85" s="184"/>
      <c r="B85" s="184"/>
      <c r="C85" s="184"/>
      <c r="D85" s="184"/>
      <c r="E85" s="184"/>
      <c r="F85" s="129"/>
      <c r="G85" s="129"/>
      <c r="H85" s="129"/>
      <c r="I85" s="129"/>
      <c r="J85" s="129"/>
    </row>
    <row r="86" s="130" customFormat="true" ht="15" customHeight="true" spans="1:10">
      <c r="A86" s="129"/>
      <c r="B86" s="129"/>
      <c r="C86" s="133"/>
      <c r="D86" s="133"/>
      <c r="E86" s="133"/>
      <c r="F86" s="129"/>
      <c r="G86" s="129"/>
      <c r="H86" s="129"/>
      <c r="I86" s="129"/>
      <c r="J86" s="129"/>
    </row>
    <row r="87" s="128" customFormat="true" ht="17.1" customHeight="true" spans="1:10">
      <c r="A87" s="129"/>
      <c r="B87" s="129"/>
      <c r="C87" s="133"/>
      <c r="D87" s="133"/>
      <c r="E87" s="133"/>
      <c r="F87" s="129"/>
      <c r="G87" s="129"/>
      <c r="H87" s="129"/>
      <c r="I87" s="129"/>
      <c r="J87" s="129"/>
    </row>
  </sheetData>
  <autoFilter ref="A6:IG83">
    <extLst/>
  </autoFilter>
  <mergeCells count="8">
    <mergeCell ref="A2:J2"/>
    <mergeCell ref="I3:J3"/>
    <mergeCell ref="A4:E4"/>
    <mergeCell ref="F4:J4"/>
    <mergeCell ref="B5:E5"/>
    <mergeCell ref="G5:J5"/>
    <mergeCell ref="A5:A6"/>
    <mergeCell ref="F5:F6"/>
  </mergeCells>
  <conditionalFormatting sqref="A32:B33 F70:F75 F80:F82">
    <cfRule type="expression" dxfId="0" priority="2" stopIfTrue="1">
      <formula>"len($A:$A)=3"</formula>
    </cfRule>
  </conditionalFormatting>
  <conditionalFormatting sqref="A70:B70 A71">
    <cfRule type="expression" dxfId="0" priority="1" stopIfTrue="1">
      <formula>"len($A:$A)=3"</formula>
    </cfRule>
  </conditionalFormatting>
  <printOptions horizontalCentered="true"/>
  <pageMargins left="0.196527777777778" right="0.432638888888889" top="0.590277777777778" bottom="0.590277777777778" header="0.275" footer="0.236111111111111"/>
  <pageSetup paperSize="8" scale="9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93"/>
  <sheetViews>
    <sheetView showZeros="0" view="pageBreakPreview" zoomScaleNormal="100" zoomScaleSheetLayoutView="100" workbookViewId="0">
      <pane ySplit="6" topLeftCell="A47" activePane="bottomLeft" state="frozen"/>
      <selection/>
      <selection pane="bottomLeft" activeCell="D76" sqref="D76"/>
    </sheetView>
  </sheetViews>
  <sheetFormatPr defaultColWidth="10" defaultRowHeight="15.75"/>
  <cols>
    <col min="1" max="1" width="41.5" style="50" customWidth="true"/>
    <col min="2" max="2" width="11.125" style="55" customWidth="true"/>
    <col min="3" max="3" width="12.875" style="55" customWidth="true"/>
    <col min="4" max="4" width="10.6666666666667" style="55" customWidth="true"/>
    <col min="5" max="5" width="12.625" style="55" customWidth="true"/>
    <col min="6" max="6" width="11.625" style="55" customWidth="true"/>
    <col min="7" max="7" width="13.375" style="55" customWidth="true"/>
    <col min="8" max="8" width="11.125" style="55" customWidth="true"/>
    <col min="9" max="9" width="13" style="55" customWidth="true"/>
    <col min="10" max="10" width="51.1666666666667" style="50" customWidth="true"/>
    <col min="11" max="11" width="12.25" style="50" customWidth="true"/>
    <col min="12" max="12" width="12.625" style="50" customWidth="true"/>
    <col min="13" max="13" width="11.75" style="50" customWidth="true"/>
    <col min="14" max="14" width="12.75" style="50" customWidth="true"/>
    <col min="15" max="15" width="11.625" style="50" customWidth="true"/>
    <col min="16" max="16" width="12.75" style="50" customWidth="true"/>
    <col min="17" max="17" width="11.5" style="50" customWidth="true"/>
    <col min="18" max="18" width="20.4" style="50" customWidth="true"/>
    <col min="19" max="16147" width="10" style="48"/>
  </cols>
  <sheetData>
    <row r="1" s="48" customFormat="true" ht="30" customHeight="true" spans="1:18">
      <c r="A1" s="56" t="s">
        <v>116</v>
      </c>
      <c r="B1" s="55"/>
      <c r="C1" s="55"/>
      <c r="D1" s="55"/>
      <c r="E1" s="55"/>
      <c r="F1" s="55"/>
      <c r="G1" s="55"/>
      <c r="H1" s="55"/>
      <c r="I1" s="55"/>
      <c r="J1" s="50"/>
      <c r="K1" s="50"/>
      <c r="L1" s="50"/>
      <c r="M1" s="50"/>
      <c r="N1" s="50"/>
      <c r="O1" s="50"/>
      <c r="P1" s="50"/>
      <c r="Q1" s="50"/>
      <c r="R1" s="50"/>
    </row>
    <row r="2" s="48" customFormat="true" ht="30" spans="1:18">
      <c r="A2" s="57" t="s">
        <v>117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="49" customFormat="true" ht="13.5" spans="1:10">
      <c r="A3" s="59"/>
      <c r="B3" s="60"/>
      <c r="C3" s="60"/>
      <c r="D3" s="60"/>
      <c r="E3" s="60"/>
      <c r="F3" s="60"/>
      <c r="G3" s="60"/>
      <c r="H3" s="60"/>
      <c r="I3" s="60"/>
      <c r="J3" s="85"/>
    </row>
    <row r="4" s="50" customFormat="true" spans="1:18">
      <c r="A4" s="61" t="s">
        <v>5</v>
      </c>
      <c r="B4" s="62"/>
      <c r="C4" s="62"/>
      <c r="D4" s="62"/>
      <c r="E4" s="62"/>
      <c r="F4" s="62"/>
      <c r="G4" s="62"/>
      <c r="H4" s="62"/>
      <c r="I4" s="62"/>
      <c r="J4" s="86" t="s">
        <v>6</v>
      </c>
      <c r="K4" s="86"/>
      <c r="L4" s="86"/>
      <c r="M4" s="86"/>
      <c r="N4" s="86"/>
      <c r="O4" s="86"/>
      <c r="P4" s="86"/>
      <c r="Q4" s="86"/>
      <c r="R4" s="86"/>
    </row>
    <row r="5" s="49" customFormat="true" spans="1:18">
      <c r="A5" s="63" t="s">
        <v>7</v>
      </c>
      <c r="B5" s="45" t="s">
        <v>118</v>
      </c>
      <c r="C5" s="45"/>
      <c r="D5" s="45"/>
      <c r="E5" s="45"/>
      <c r="F5" s="45" t="s">
        <v>119</v>
      </c>
      <c r="G5" s="45"/>
      <c r="H5" s="45"/>
      <c r="I5" s="45"/>
      <c r="J5" s="63" t="s">
        <v>7</v>
      </c>
      <c r="K5" s="45" t="s">
        <v>118</v>
      </c>
      <c r="L5" s="45"/>
      <c r="M5" s="45"/>
      <c r="N5" s="45"/>
      <c r="O5" s="45" t="s">
        <v>119</v>
      </c>
      <c r="P5" s="45"/>
      <c r="Q5" s="45"/>
      <c r="R5" s="45"/>
    </row>
    <row r="6" s="49" customFormat="true" spans="1:18">
      <c r="A6" s="63"/>
      <c r="B6" s="31" t="s">
        <v>9</v>
      </c>
      <c r="C6" s="31" t="s">
        <v>10</v>
      </c>
      <c r="D6" s="31" t="s">
        <v>11</v>
      </c>
      <c r="E6" s="31" t="s">
        <v>12</v>
      </c>
      <c r="F6" s="31" t="s">
        <v>9</v>
      </c>
      <c r="G6" s="31" t="s">
        <v>10</v>
      </c>
      <c r="H6" s="31" t="s">
        <v>11</v>
      </c>
      <c r="I6" s="31" t="s">
        <v>12</v>
      </c>
      <c r="J6" s="63"/>
      <c r="K6" s="31" t="s">
        <v>9</v>
      </c>
      <c r="L6" s="31" t="s">
        <v>10</v>
      </c>
      <c r="M6" s="31" t="s">
        <v>11</v>
      </c>
      <c r="N6" s="31" t="s">
        <v>12</v>
      </c>
      <c r="O6" s="31" t="s">
        <v>9</v>
      </c>
      <c r="P6" s="31" t="s">
        <v>10</v>
      </c>
      <c r="Q6" s="31" t="s">
        <v>11</v>
      </c>
      <c r="R6" s="31" t="s">
        <v>12</v>
      </c>
    </row>
    <row r="7" s="51" customFormat="true" ht="18" spans="1:18">
      <c r="A7" s="64" t="s">
        <v>13</v>
      </c>
      <c r="B7" s="65">
        <v>3010400</v>
      </c>
      <c r="C7" s="65"/>
      <c r="D7" s="65"/>
      <c r="E7" s="65">
        <f>B7+D7</f>
        <v>3010400</v>
      </c>
      <c r="F7" s="65">
        <v>3008900</v>
      </c>
      <c r="G7" s="65"/>
      <c r="H7" s="65"/>
      <c r="I7" s="65">
        <f>F7</f>
        <v>3008900</v>
      </c>
      <c r="J7" s="87" t="s">
        <v>14</v>
      </c>
      <c r="K7" s="88">
        <v>3007673.91</v>
      </c>
      <c r="L7" s="88">
        <f t="shared" ref="L7:Q7" si="0">L31</f>
        <v>537200</v>
      </c>
      <c r="M7" s="88">
        <f t="shared" si="0"/>
        <v>270000</v>
      </c>
      <c r="N7" s="88">
        <f>K7+L7+M7</f>
        <v>3814873.91</v>
      </c>
      <c r="O7" s="88">
        <v>2998208.91</v>
      </c>
      <c r="P7" s="88">
        <f t="shared" si="0"/>
        <v>537200</v>
      </c>
      <c r="Q7" s="88">
        <f t="shared" si="0"/>
        <v>270000</v>
      </c>
      <c r="R7" s="88">
        <f>O7+P7</f>
        <v>3535408.91</v>
      </c>
    </row>
    <row r="8" s="49" customFormat="true" ht="13.5" spans="1:18">
      <c r="A8" s="66" t="s">
        <v>15</v>
      </c>
      <c r="B8" s="67"/>
      <c r="C8" s="67"/>
      <c r="D8" s="67"/>
      <c r="E8" s="67">
        <f>B8+D8</f>
        <v>0</v>
      </c>
      <c r="F8" s="67"/>
      <c r="G8" s="67"/>
      <c r="H8" s="67"/>
      <c r="I8" s="67"/>
      <c r="J8" s="89" t="s">
        <v>16</v>
      </c>
      <c r="K8" s="90"/>
      <c r="L8" s="90"/>
      <c r="M8" s="90"/>
      <c r="N8" s="103">
        <f t="shared" ref="N8:N39" si="1">K8+L8</f>
        <v>0</v>
      </c>
      <c r="O8" s="90"/>
      <c r="P8" s="90"/>
      <c r="Q8" s="90"/>
      <c r="R8" s="103">
        <f t="shared" ref="R8:R39" si="2">O8+P8</f>
        <v>0</v>
      </c>
    </row>
    <row r="9" s="49" customFormat="true" ht="13.5" spans="1:18">
      <c r="A9" s="68" t="s">
        <v>17</v>
      </c>
      <c r="B9" s="67"/>
      <c r="C9" s="67"/>
      <c r="D9" s="67"/>
      <c r="E9" s="67">
        <f t="shared" ref="E9:E20" si="3">B9+D9</f>
        <v>0</v>
      </c>
      <c r="F9" s="67"/>
      <c r="G9" s="67"/>
      <c r="H9" s="67"/>
      <c r="I9" s="67"/>
      <c r="J9" s="89" t="s">
        <v>18</v>
      </c>
      <c r="K9" s="91"/>
      <c r="L9" s="91"/>
      <c r="M9" s="91"/>
      <c r="N9" s="103">
        <f t="shared" si="1"/>
        <v>0</v>
      </c>
      <c r="O9" s="91"/>
      <c r="P9" s="91"/>
      <c r="Q9" s="91"/>
      <c r="R9" s="103">
        <f t="shared" si="2"/>
        <v>0</v>
      </c>
    </row>
    <row r="10" s="49" customFormat="true" ht="13.5" spans="1:18">
      <c r="A10" s="66" t="s">
        <v>19</v>
      </c>
      <c r="B10" s="67"/>
      <c r="C10" s="67"/>
      <c r="D10" s="67"/>
      <c r="E10" s="67">
        <f t="shared" si="3"/>
        <v>0</v>
      </c>
      <c r="F10" s="67"/>
      <c r="G10" s="67"/>
      <c r="H10" s="67"/>
      <c r="I10" s="67"/>
      <c r="J10" s="89" t="s">
        <v>20</v>
      </c>
      <c r="K10" s="91"/>
      <c r="L10" s="91"/>
      <c r="M10" s="91"/>
      <c r="N10" s="103">
        <f t="shared" si="1"/>
        <v>0</v>
      </c>
      <c r="O10" s="91"/>
      <c r="P10" s="91"/>
      <c r="Q10" s="91"/>
      <c r="R10" s="103">
        <f t="shared" si="2"/>
        <v>0</v>
      </c>
    </row>
    <row r="11" s="49" customFormat="true" ht="13.5" spans="1:18">
      <c r="A11" s="66" t="s">
        <v>21</v>
      </c>
      <c r="B11" s="67">
        <v>75000</v>
      </c>
      <c r="C11" s="67"/>
      <c r="D11" s="67"/>
      <c r="E11" s="67">
        <f t="shared" si="3"/>
        <v>75000</v>
      </c>
      <c r="F11" s="67">
        <v>75000</v>
      </c>
      <c r="G11" s="67"/>
      <c r="H11" s="67"/>
      <c r="I11" s="67">
        <f>F11+H11</f>
        <v>75000</v>
      </c>
      <c r="J11" s="89" t="s">
        <v>22</v>
      </c>
      <c r="K11" s="92">
        <v>12.1</v>
      </c>
      <c r="L11" s="92"/>
      <c r="M11" s="92"/>
      <c r="N11" s="103">
        <f t="shared" si="1"/>
        <v>12.1</v>
      </c>
      <c r="O11" s="92">
        <v>12.1</v>
      </c>
      <c r="P11" s="92"/>
      <c r="Q11" s="92"/>
      <c r="R11" s="103">
        <f t="shared" si="2"/>
        <v>12.1</v>
      </c>
    </row>
    <row r="12" s="49" customFormat="true" ht="13.5" spans="1:18">
      <c r="A12" s="69" t="s">
        <v>23</v>
      </c>
      <c r="B12" s="67">
        <v>12500</v>
      </c>
      <c r="C12" s="67"/>
      <c r="D12" s="67"/>
      <c r="E12" s="67">
        <f t="shared" si="3"/>
        <v>12500</v>
      </c>
      <c r="F12" s="67">
        <v>12500</v>
      </c>
      <c r="G12" s="67"/>
      <c r="H12" s="67"/>
      <c r="I12" s="67">
        <f t="shared" ref="I12:I20" si="4">F12+H12</f>
        <v>12500</v>
      </c>
      <c r="J12" s="89" t="s">
        <v>24</v>
      </c>
      <c r="K12" s="93">
        <v>12.1</v>
      </c>
      <c r="L12" s="93"/>
      <c r="M12" s="93"/>
      <c r="N12" s="104">
        <f t="shared" si="1"/>
        <v>12.1</v>
      </c>
      <c r="O12" s="93">
        <v>12.1</v>
      </c>
      <c r="P12" s="93"/>
      <c r="Q12" s="93"/>
      <c r="R12" s="104">
        <f t="shared" si="2"/>
        <v>12.1</v>
      </c>
    </row>
    <row r="13" s="49" customFormat="true" ht="13.5" spans="1:18">
      <c r="A13" s="69" t="s">
        <v>25</v>
      </c>
      <c r="B13" s="67">
        <v>2791250</v>
      </c>
      <c r="C13" s="67"/>
      <c r="D13" s="67"/>
      <c r="E13" s="67">
        <f t="shared" si="3"/>
        <v>2791250</v>
      </c>
      <c r="F13" s="67">
        <v>2791250</v>
      </c>
      <c r="G13" s="67"/>
      <c r="H13" s="67"/>
      <c r="I13" s="67">
        <f t="shared" si="4"/>
        <v>2791250</v>
      </c>
      <c r="J13" s="89" t="s">
        <v>26</v>
      </c>
      <c r="K13" s="94"/>
      <c r="L13" s="94"/>
      <c r="M13" s="94"/>
      <c r="N13" s="103">
        <f t="shared" si="1"/>
        <v>0</v>
      </c>
      <c r="O13" s="94"/>
      <c r="P13" s="94"/>
      <c r="Q13" s="94"/>
      <c r="R13" s="103">
        <f t="shared" si="2"/>
        <v>0</v>
      </c>
    </row>
    <row r="14" s="49" customFormat="true" ht="13.5" spans="1:18">
      <c r="A14" s="69" t="s">
        <v>27</v>
      </c>
      <c r="B14" s="67"/>
      <c r="C14" s="67"/>
      <c r="D14" s="67"/>
      <c r="E14" s="67">
        <f t="shared" si="3"/>
        <v>0</v>
      </c>
      <c r="F14" s="67"/>
      <c r="G14" s="67"/>
      <c r="H14" s="67"/>
      <c r="I14" s="67">
        <f t="shared" si="4"/>
        <v>0</v>
      </c>
      <c r="J14" s="89" t="s">
        <v>28</v>
      </c>
      <c r="K14" s="95">
        <v>2364129.98</v>
      </c>
      <c r="L14" s="95"/>
      <c r="M14" s="95"/>
      <c r="N14" s="103">
        <f t="shared" si="1"/>
        <v>2364129.98</v>
      </c>
      <c r="O14" s="95">
        <v>2355372.98</v>
      </c>
      <c r="P14" s="95"/>
      <c r="Q14" s="95"/>
      <c r="R14" s="103">
        <f t="shared" si="2"/>
        <v>2355372.98</v>
      </c>
    </row>
    <row r="15" s="49" customFormat="true" ht="13.5" spans="1:18">
      <c r="A15" s="69" t="s">
        <v>29</v>
      </c>
      <c r="B15" s="67">
        <v>5000</v>
      </c>
      <c r="C15" s="67"/>
      <c r="D15" s="67"/>
      <c r="E15" s="67">
        <f t="shared" si="3"/>
        <v>5000</v>
      </c>
      <c r="F15" s="67">
        <v>5000</v>
      </c>
      <c r="G15" s="67"/>
      <c r="H15" s="67"/>
      <c r="I15" s="67">
        <f t="shared" si="4"/>
        <v>5000</v>
      </c>
      <c r="J15" s="89" t="s">
        <v>30</v>
      </c>
      <c r="K15" s="93">
        <v>2211972.98</v>
      </c>
      <c r="L15" s="93"/>
      <c r="M15" s="93"/>
      <c r="N15" s="104">
        <f t="shared" si="1"/>
        <v>2211972.98</v>
      </c>
      <c r="O15" s="93">
        <v>2209872.98</v>
      </c>
      <c r="P15" s="93"/>
      <c r="Q15" s="93"/>
      <c r="R15" s="104">
        <f t="shared" si="2"/>
        <v>2209872.98</v>
      </c>
    </row>
    <row r="16" s="49" customFormat="true" ht="13.5" spans="1:18">
      <c r="A16" s="69" t="s">
        <v>31</v>
      </c>
      <c r="B16" s="67">
        <v>101500</v>
      </c>
      <c r="C16" s="67"/>
      <c r="D16" s="67"/>
      <c r="E16" s="67">
        <f t="shared" si="3"/>
        <v>101500</v>
      </c>
      <c r="F16" s="67">
        <v>100000</v>
      </c>
      <c r="G16" s="67"/>
      <c r="H16" s="67"/>
      <c r="I16" s="67">
        <f t="shared" si="4"/>
        <v>100000</v>
      </c>
      <c r="J16" s="89" t="s">
        <v>32</v>
      </c>
      <c r="K16" s="93">
        <v>20000</v>
      </c>
      <c r="L16" s="93"/>
      <c r="M16" s="93"/>
      <c r="N16" s="104">
        <f t="shared" si="1"/>
        <v>20000</v>
      </c>
      <c r="O16" s="93">
        <v>15000</v>
      </c>
      <c r="P16" s="93"/>
      <c r="Q16" s="93"/>
      <c r="R16" s="104">
        <f t="shared" si="2"/>
        <v>15000</v>
      </c>
    </row>
    <row r="17" s="49" customFormat="true" ht="13.5" spans="1:18">
      <c r="A17" s="70" t="s">
        <v>33</v>
      </c>
      <c r="B17" s="67"/>
      <c r="C17" s="67"/>
      <c r="D17" s="67"/>
      <c r="E17" s="67">
        <f t="shared" si="3"/>
        <v>0</v>
      </c>
      <c r="F17" s="67"/>
      <c r="G17" s="67"/>
      <c r="H17" s="67"/>
      <c r="I17" s="67">
        <f t="shared" si="4"/>
        <v>0</v>
      </c>
      <c r="J17" s="89" t="s">
        <v>34</v>
      </c>
      <c r="K17" s="96">
        <v>5500</v>
      </c>
      <c r="L17" s="96"/>
      <c r="M17" s="96"/>
      <c r="N17" s="104">
        <f t="shared" si="1"/>
        <v>5500</v>
      </c>
      <c r="O17" s="96">
        <v>5500</v>
      </c>
      <c r="P17" s="96"/>
      <c r="Q17" s="96"/>
      <c r="R17" s="104">
        <f t="shared" si="2"/>
        <v>5500</v>
      </c>
    </row>
    <row r="18" s="49" customFormat="true" ht="13.5" spans="1:18">
      <c r="A18" s="71" t="s">
        <v>35</v>
      </c>
      <c r="B18" s="72"/>
      <c r="C18" s="72"/>
      <c r="D18" s="72"/>
      <c r="E18" s="67">
        <f t="shared" si="3"/>
        <v>0</v>
      </c>
      <c r="F18" s="72"/>
      <c r="G18" s="72"/>
      <c r="H18" s="72"/>
      <c r="I18" s="67">
        <f t="shared" si="4"/>
        <v>0</v>
      </c>
      <c r="J18" s="89" t="s">
        <v>36</v>
      </c>
      <c r="K18" s="96">
        <v>101657</v>
      </c>
      <c r="L18" s="96"/>
      <c r="M18" s="96"/>
      <c r="N18" s="104">
        <f t="shared" si="1"/>
        <v>101657</v>
      </c>
      <c r="O18" s="96">
        <v>100000</v>
      </c>
      <c r="P18" s="96"/>
      <c r="Q18" s="96"/>
      <c r="R18" s="104">
        <f t="shared" si="2"/>
        <v>100000</v>
      </c>
    </row>
    <row r="19" s="49" customFormat="true" ht="13.5" spans="1:18">
      <c r="A19" s="73" t="s">
        <v>37</v>
      </c>
      <c r="B19" s="72">
        <v>25000</v>
      </c>
      <c r="C19" s="72"/>
      <c r="D19" s="72"/>
      <c r="E19" s="67">
        <f t="shared" si="3"/>
        <v>25000</v>
      </c>
      <c r="F19" s="72">
        <v>25000</v>
      </c>
      <c r="G19" s="72"/>
      <c r="H19" s="72"/>
      <c r="I19" s="67">
        <f t="shared" si="4"/>
        <v>25000</v>
      </c>
      <c r="J19" s="89" t="s">
        <v>38</v>
      </c>
      <c r="K19" s="96">
        <v>25000</v>
      </c>
      <c r="L19" s="96"/>
      <c r="M19" s="96"/>
      <c r="N19" s="104">
        <f t="shared" si="1"/>
        <v>25000</v>
      </c>
      <c r="O19" s="96">
        <v>25000</v>
      </c>
      <c r="P19" s="96"/>
      <c r="Q19" s="96"/>
      <c r="R19" s="104">
        <f t="shared" si="2"/>
        <v>25000</v>
      </c>
    </row>
    <row r="20" s="49" customFormat="true" ht="13.5" spans="1:18">
      <c r="A20" s="73" t="s">
        <v>39</v>
      </c>
      <c r="B20" s="72">
        <v>150</v>
      </c>
      <c r="C20" s="72"/>
      <c r="D20" s="72"/>
      <c r="E20" s="67">
        <f t="shared" si="3"/>
        <v>150</v>
      </c>
      <c r="F20" s="72">
        <v>150</v>
      </c>
      <c r="G20" s="72"/>
      <c r="H20" s="72"/>
      <c r="I20" s="67">
        <f t="shared" si="4"/>
        <v>150</v>
      </c>
      <c r="J20" s="89" t="s">
        <v>40</v>
      </c>
      <c r="K20" s="97"/>
      <c r="L20" s="97"/>
      <c r="M20" s="97"/>
      <c r="N20" s="103">
        <f t="shared" si="1"/>
        <v>0</v>
      </c>
      <c r="O20" s="97"/>
      <c r="P20" s="97"/>
      <c r="Q20" s="97"/>
      <c r="R20" s="103">
        <f t="shared" si="2"/>
        <v>0</v>
      </c>
    </row>
    <row r="21" s="49" customFormat="true" ht="13.5" spans="1:18">
      <c r="A21" s="70" t="s">
        <v>41</v>
      </c>
      <c r="B21" s="74"/>
      <c r="C21" s="74"/>
      <c r="D21" s="74"/>
      <c r="E21" s="74"/>
      <c r="F21" s="74"/>
      <c r="G21" s="74"/>
      <c r="H21" s="74"/>
      <c r="I21" s="74"/>
      <c r="J21" s="89" t="s">
        <v>42</v>
      </c>
      <c r="K21" s="97"/>
      <c r="L21" s="97"/>
      <c r="M21" s="97"/>
      <c r="N21" s="103">
        <f t="shared" si="1"/>
        <v>0</v>
      </c>
      <c r="O21" s="97"/>
      <c r="P21" s="97"/>
      <c r="Q21" s="97"/>
      <c r="R21" s="103">
        <f t="shared" si="2"/>
        <v>0</v>
      </c>
    </row>
    <row r="22" s="49" customFormat="true" ht="13.5" spans="1:18">
      <c r="A22" s="75" t="s">
        <v>43</v>
      </c>
      <c r="B22" s="67"/>
      <c r="C22" s="67"/>
      <c r="D22" s="67"/>
      <c r="E22" s="67"/>
      <c r="F22" s="67"/>
      <c r="G22" s="67"/>
      <c r="H22" s="67"/>
      <c r="I22" s="67"/>
      <c r="J22" s="89" t="s">
        <v>44</v>
      </c>
      <c r="K22" s="97"/>
      <c r="L22" s="97"/>
      <c r="M22" s="97"/>
      <c r="N22" s="103">
        <f t="shared" si="1"/>
        <v>0</v>
      </c>
      <c r="O22" s="97"/>
      <c r="P22" s="97"/>
      <c r="Q22" s="97"/>
      <c r="R22" s="103">
        <f t="shared" si="2"/>
        <v>0</v>
      </c>
    </row>
    <row r="23" s="49" customFormat="true" ht="13.5" spans="1:18">
      <c r="A23" s="75"/>
      <c r="B23" s="67"/>
      <c r="C23" s="67"/>
      <c r="D23" s="67"/>
      <c r="E23" s="67"/>
      <c r="F23" s="67"/>
      <c r="G23" s="67"/>
      <c r="H23" s="67"/>
      <c r="I23" s="67"/>
      <c r="J23" s="89" t="s">
        <v>45</v>
      </c>
      <c r="K23" s="91"/>
      <c r="L23" s="91"/>
      <c r="M23" s="91"/>
      <c r="N23" s="103">
        <f t="shared" si="1"/>
        <v>0</v>
      </c>
      <c r="O23" s="91"/>
      <c r="P23" s="91"/>
      <c r="Q23" s="91"/>
      <c r="R23" s="103">
        <f t="shared" si="2"/>
        <v>0</v>
      </c>
    </row>
    <row r="24" s="49" customFormat="true" ht="13.5" spans="1:18">
      <c r="A24" s="76"/>
      <c r="B24" s="67"/>
      <c r="C24" s="67"/>
      <c r="D24" s="67"/>
      <c r="E24" s="67"/>
      <c r="F24" s="67"/>
      <c r="G24" s="67"/>
      <c r="H24" s="67"/>
      <c r="I24" s="67"/>
      <c r="J24" s="71" t="s">
        <v>46</v>
      </c>
      <c r="K24" s="91"/>
      <c r="L24" s="91"/>
      <c r="M24" s="91"/>
      <c r="N24" s="103">
        <f t="shared" si="1"/>
        <v>0</v>
      </c>
      <c r="O24" s="91"/>
      <c r="P24" s="91"/>
      <c r="Q24" s="91"/>
      <c r="R24" s="103">
        <f t="shared" si="2"/>
        <v>0</v>
      </c>
    </row>
    <row r="25" s="49" customFormat="true" ht="13.5" spans="1:18">
      <c r="A25" s="76"/>
      <c r="B25" s="67"/>
      <c r="C25" s="67"/>
      <c r="D25" s="67"/>
      <c r="E25" s="67"/>
      <c r="F25" s="67"/>
      <c r="G25" s="67"/>
      <c r="H25" s="67"/>
      <c r="I25" s="67"/>
      <c r="J25" s="89" t="s">
        <v>47</v>
      </c>
      <c r="K25" s="91"/>
      <c r="L25" s="91"/>
      <c r="M25" s="91"/>
      <c r="N25" s="103">
        <f t="shared" si="1"/>
        <v>0</v>
      </c>
      <c r="O25" s="91"/>
      <c r="P25" s="91"/>
      <c r="Q25" s="91"/>
      <c r="R25" s="103">
        <f t="shared" si="2"/>
        <v>0</v>
      </c>
    </row>
    <row r="26" s="49" customFormat="true" ht="13.5" spans="1:18">
      <c r="A26" s="77"/>
      <c r="B26" s="67"/>
      <c r="C26" s="67"/>
      <c r="D26" s="67"/>
      <c r="E26" s="67"/>
      <c r="F26" s="67"/>
      <c r="G26" s="67"/>
      <c r="H26" s="67"/>
      <c r="I26" s="67"/>
      <c r="J26" s="89" t="s">
        <v>48</v>
      </c>
      <c r="K26" s="91"/>
      <c r="L26" s="91"/>
      <c r="M26" s="91"/>
      <c r="N26" s="103">
        <f t="shared" si="1"/>
        <v>0</v>
      </c>
      <c r="O26" s="91"/>
      <c r="P26" s="91"/>
      <c r="Q26" s="91"/>
      <c r="R26" s="103">
        <f t="shared" si="2"/>
        <v>0</v>
      </c>
    </row>
    <row r="27" s="49" customFormat="true" ht="13.5" spans="1:18">
      <c r="A27" s="78"/>
      <c r="B27" s="67"/>
      <c r="C27" s="67"/>
      <c r="D27" s="67"/>
      <c r="E27" s="67"/>
      <c r="F27" s="67"/>
      <c r="G27" s="67"/>
      <c r="H27" s="67"/>
      <c r="I27" s="67"/>
      <c r="J27" s="89" t="s">
        <v>49</v>
      </c>
      <c r="K27" s="91"/>
      <c r="L27" s="91"/>
      <c r="M27" s="91"/>
      <c r="N27" s="103">
        <f t="shared" si="1"/>
        <v>0</v>
      </c>
      <c r="O27" s="91"/>
      <c r="P27" s="91"/>
      <c r="Q27" s="91"/>
      <c r="R27" s="103">
        <f t="shared" si="2"/>
        <v>0</v>
      </c>
    </row>
    <row r="28" s="49" customFormat="true" ht="13.5" spans="1:18">
      <c r="A28" s="79"/>
      <c r="B28" s="67"/>
      <c r="C28" s="67"/>
      <c r="D28" s="67"/>
      <c r="E28" s="67"/>
      <c r="F28" s="67"/>
      <c r="G28" s="67"/>
      <c r="H28" s="67"/>
      <c r="I28" s="67"/>
      <c r="J28" s="89" t="s">
        <v>50</v>
      </c>
      <c r="K28" s="98"/>
      <c r="L28" s="98"/>
      <c r="M28" s="98"/>
      <c r="N28" s="103">
        <f t="shared" si="1"/>
        <v>0</v>
      </c>
      <c r="O28" s="98"/>
      <c r="P28" s="98"/>
      <c r="Q28" s="98"/>
      <c r="R28" s="103">
        <f t="shared" si="2"/>
        <v>0</v>
      </c>
    </row>
    <row r="29" s="49" customFormat="true" ht="13.5" spans="1:18">
      <c r="A29" s="80"/>
      <c r="B29" s="81"/>
      <c r="C29" s="81"/>
      <c r="D29" s="81"/>
      <c r="E29" s="81"/>
      <c r="F29" s="81"/>
      <c r="G29" s="81"/>
      <c r="H29" s="81"/>
      <c r="I29" s="81"/>
      <c r="J29" s="89" t="s">
        <v>51</v>
      </c>
      <c r="K29" s="91"/>
      <c r="L29" s="91"/>
      <c r="M29" s="91"/>
      <c r="N29" s="103">
        <f t="shared" si="1"/>
        <v>0</v>
      </c>
      <c r="O29" s="91"/>
      <c r="P29" s="91"/>
      <c r="Q29" s="91"/>
      <c r="R29" s="103">
        <f t="shared" si="2"/>
        <v>0</v>
      </c>
    </row>
    <row r="30" s="49" customFormat="true" ht="13.5" spans="1:18">
      <c r="A30" s="77"/>
      <c r="B30" s="82"/>
      <c r="C30" s="82"/>
      <c r="D30" s="82"/>
      <c r="E30" s="82"/>
      <c r="F30" s="82"/>
      <c r="G30" s="82"/>
      <c r="H30" s="82"/>
      <c r="I30" s="82"/>
      <c r="J30" s="89" t="s">
        <v>52</v>
      </c>
      <c r="K30" s="91"/>
      <c r="L30" s="91"/>
      <c r="M30" s="91"/>
      <c r="N30" s="103">
        <f t="shared" si="1"/>
        <v>0</v>
      </c>
      <c r="O30" s="91"/>
      <c r="P30" s="91"/>
      <c r="Q30" s="91"/>
      <c r="R30" s="103">
        <f t="shared" si="2"/>
        <v>0</v>
      </c>
    </row>
    <row r="31" s="49" customFormat="true" ht="13.5" spans="1:18">
      <c r="A31" s="83"/>
      <c r="B31" s="82"/>
      <c r="C31" s="82"/>
      <c r="D31" s="82"/>
      <c r="E31" s="82"/>
      <c r="F31" s="82"/>
      <c r="G31" s="82"/>
      <c r="H31" s="82"/>
      <c r="I31" s="82"/>
      <c r="J31" s="89" t="s">
        <v>53</v>
      </c>
      <c r="K31" s="95">
        <v>485303.44</v>
      </c>
      <c r="L31" s="95">
        <f>L32</f>
        <v>537200</v>
      </c>
      <c r="M31" s="95">
        <v>270000</v>
      </c>
      <c r="N31" s="103">
        <f>K31+L31+M31</f>
        <v>1292503.44</v>
      </c>
      <c r="O31" s="95">
        <v>484595.44</v>
      </c>
      <c r="P31" s="95">
        <f>P32</f>
        <v>537200</v>
      </c>
      <c r="Q31" s="95">
        <v>270000</v>
      </c>
      <c r="R31" s="103">
        <f>+O31+P31+Q31</f>
        <v>1291795.44</v>
      </c>
    </row>
    <row r="32" s="49" customFormat="true" ht="13.5" spans="1:18">
      <c r="A32" s="84"/>
      <c r="B32" s="82"/>
      <c r="C32" s="82"/>
      <c r="D32" s="82"/>
      <c r="E32" s="82"/>
      <c r="F32" s="82"/>
      <c r="G32" s="82"/>
      <c r="H32" s="82"/>
      <c r="I32" s="82"/>
      <c r="J32" s="89" t="s">
        <v>54</v>
      </c>
      <c r="K32" s="96">
        <v>484355.81</v>
      </c>
      <c r="L32" s="96">
        <v>537200</v>
      </c>
      <c r="M32" s="96">
        <v>270000</v>
      </c>
      <c r="N32" s="104">
        <f>K32+L32+M32</f>
        <v>1291555.81</v>
      </c>
      <c r="O32" s="96">
        <v>483647.81</v>
      </c>
      <c r="P32" s="96">
        <v>537200</v>
      </c>
      <c r="Q32" s="96">
        <v>270000</v>
      </c>
      <c r="R32" s="104">
        <f>+O32+P32+Q32</f>
        <v>1290847.81</v>
      </c>
    </row>
    <row r="33" s="50" customFormat="true" ht="13.5" spans="1:18">
      <c r="A33" s="84"/>
      <c r="B33" s="82"/>
      <c r="C33" s="82"/>
      <c r="D33" s="82"/>
      <c r="E33" s="82"/>
      <c r="F33" s="82"/>
      <c r="G33" s="82"/>
      <c r="H33" s="82"/>
      <c r="I33" s="82"/>
      <c r="J33" s="89" t="s">
        <v>55</v>
      </c>
      <c r="K33" s="96"/>
      <c r="L33" s="96"/>
      <c r="M33" s="96"/>
      <c r="N33" s="104">
        <f t="shared" si="1"/>
        <v>0</v>
      </c>
      <c r="O33" s="96"/>
      <c r="P33" s="96"/>
      <c r="Q33" s="96"/>
      <c r="R33" s="104">
        <f t="shared" si="2"/>
        <v>0</v>
      </c>
    </row>
    <row r="34" s="49" customFormat="true" ht="13.5" spans="1:18">
      <c r="A34" s="77"/>
      <c r="B34" s="82"/>
      <c r="C34" s="82"/>
      <c r="D34" s="82"/>
      <c r="E34" s="82"/>
      <c r="F34" s="82"/>
      <c r="G34" s="82"/>
      <c r="H34" s="82"/>
      <c r="I34" s="82"/>
      <c r="J34" s="89" t="s">
        <v>56</v>
      </c>
      <c r="K34" s="96">
        <v>947.63</v>
      </c>
      <c r="L34" s="96"/>
      <c r="M34" s="96"/>
      <c r="N34" s="104">
        <f t="shared" si="1"/>
        <v>947.63</v>
      </c>
      <c r="O34" s="96">
        <v>947.63</v>
      </c>
      <c r="P34" s="96"/>
      <c r="Q34" s="96"/>
      <c r="R34" s="104">
        <f t="shared" si="2"/>
        <v>947.63</v>
      </c>
    </row>
    <row r="35" s="49" customFormat="true" ht="13.5" spans="1:18">
      <c r="A35" s="77"/>
      <c r="B35" s="82"/>
      <c r="C35" s="82"/>
      <c r="D35" s="82"/>
      <c r="E35" s="82"/>
      <c r="F35" s="82"/>
      <c r="G35" s="82"/>
      <c r="H35" s="82"/>
      <c r="I35" s="82"/>
      <c r="J35" s="71" t="s">
        <v>57</v>
      </c>
      <c r="K35" s="99">
        <v>158228.39</v>
      </c>
      <c r="L35" s="99"/>
      <c r="M35" s="99"/>
      <c r="N35" s="103">
        <f t="shared" si="1"/>
        <v>158228.39</v>
      </c>
      <c r="O35" s="99">
        <v>158228.39</v>
      </c>
      <c r="P35" s="99"/>
      <c r="Q35" s="99"/>
      <c r="R35" s="103">
        <f t="shared" si="2"/>
        <v>158228.39</v>
      </c>
    </row>
    <row r="36" s="49" customFormat="true" ht="13.5" spans="1:18">
      <c r="A36" s="77"/>
      <c r="B36" s="82"/>
      <c r="C36" s="82"/>
      <c r="D36" s="82"/>
      <c r="E36" s="82"/>
      <c r="F36" s="82"/>
      <c r="G36" s="82"/>
      <c r="H36" s="82"/>
      <c r="I36" s="82"/>
      <c r="J36" s="89" t="s">
        <v>58</v>
      </c>
      <c r="K36" s="100"/>
      <c r="L36" s="100"/>
      <c r="M36" s="100"/>
      <c r="N36" s="103">
        <f t="shared" si="1"/>
        <v>0</v>
      </c>
      <c r="O36" s="100"/>
      <c r="P36" s="100"/>
      <c r="Q36" s="100"/>
      <c r="R36" s="103">
        <f t="shared" si="2"/>
        <v>0</v>
      </c>
    </row>
    <row r="37" s="49" customFormat="true" ht="13.5" spans="1:18">
      <c r="A37" s="77"/>
      <c r="B37" s="82"/>
      <c r="C37" s="82"/>
      <c r="D37" s="82"/>
      <c r="E37" s="82"/>
      <c r="F37" s="82"/>
      <c r="G37" s="82"/>
      <c r="H37" s="82"/>
      <c r="I37" s="82"/>
      <c r="J37" s="89" t="s">
        <v>59</v>
      </c>
      <c r="K37" s="96">
        <v>43984.25</v>
      </c>
      <c r="L37" s="96"/>
      <c r="M37" s="96"/>
      <c r="N37" s="104">
        <f t="shared" si="1"/>
        <v>43984.25</v>
      </c>
      <c r="O37" s="96">
        <v>43984.25</v>
      </c>
      <c r="P37" s="96"/>
      <c r="Q37" s="96"/>
      <c r="R37" s="104">
        <f t="shared" si="2"/>
        <v>43984.25</v>
      </c>
    </row>
    <row r="38" s="49" customFormat="true" ht="13.5" spans="1:18">
      <c r="A38" s="77"/>
      <c r="B38" s="82"/>
      <c r="C38" s="82"/>
      <c r="D38" s="82"/>
      <c r="E38" s="82"/>
      <c r="F38" s="82"/>
      <c r="G38" s="82"/>
      <c r="H38" s="82"/>
      <c r="I38" s="82"/>
      <c r="J38" s="89" t="s">
        <v>60</v>
      </c>
      <c r="K38" s="96">
        <v>26610.7</v>
      </c>
      <c r="L38" s="96"/>
      <c r="M38" s="96"/>
      <c r="N38" s="104">
        <f t="shared" si="1"/>
        <v>26610.7</v>
      </c>
      <c r="O38" s="96">
        <v>26610.7</v>
      </c>
      <c r="P38" s="96"/>
      <c r="Q38" s="96"/>
      <c r="R38" s="104">
        <f t="shared" si="2"/>
        <v>26610.7</v>
      </c>
    </row>
    <row r="39" s="49" customFormat="true" ht="13.5" spans="1:18">
      <c r="A39" s="77"/>
      <c r="B39" s="82"/>
      <c r="C39" s="82"/>
      <c r="D39" s="82"/>
      <c r="E39" s="82"/>
      <c r="F39" s="82"/>
      <c r="G39" s="82"/>
      <c r="H39" s="82"/>
      <c r="I39" s="82"/>
      <c r="J39" s="89" t="s">
        <v>61</v>
      </c>
      <c r="K39" s="96"/>
      <c r="L39" s="96"/>
      <c r="M39" s="96"/>
      <c r="N39" s="104">
        <f t="shared" si="1"/>
        <v>0</v>
      </c>
      <c r="O39" s="96"/>
      <c r="P39" s="96"/>
      <c r="Q39" s="96"/>
      <c r="R39" s="104">
        <f t="shared" si="2"/>
        <v>0</v>
      </c>
    </row>
    <row r="40" s="49" customFormat="true" ht="13.5" spans="1:18">
      <c r="A40" s="77"/>
      <c r="B40" s="82"/>
      <c r="C40" s="82"/>
      <c r="D40" s="82"/>
      <c r="E40" s="82"/>
      <c r="F40" s="82"/>
      <c r="G40" s="82"/>
      <c r="H40" s="82"/>
      <c r="I40" s="82"/>
      <c r="J40" s="101" t="s">
        <v>62</v>
      </c>
      <c r="K40" s="96">
        <v>79223.04</v>
      </c>
      <c r="L40" s="96"/>
      <c r="M40" s="96"/>
      <c r="N40" s="104">
        <f t="shared" ref="N40:N71" si="5">K40+L40</f>
        <v>79223.04</v>
      </c>
      <c r="O40" s="96">
        <v>79223.04</v>
      </c>
      <c r="P40" s="96"/>
      <c r="Q40" s="96"/>
      <c r="R40" s="104">
        <f t="shared" ref="R40:R83" si="6">O40+P40</f>
        <v>79223.04</v>
      </c>
    </row>
    <row r="41" s="49" customFormat="true" ht="13.5" spans="1:18">
      <c r="A41" s="77"/>
      <c r="B41" s="82"/>
      <c r="C41" s="82"/>
      <c r="D41" s="82"/>
      <c r="E41" s="82"/>
      <c r="F41" s="82"/>
      <c r="G41" s="82"/>
      <c r="H41" s="82"/>
      <c r="I41" s="82"/>
      <c r="J41" s="89" t="s">
        <v>63</v>
      </c>
      <c r="K41" s="96">
        <v>8410.4</v>
      </c>
      <c r="L41" s="96"/>
      <c r="M41" s="96"/>
      <c r="N41" s="104">
        <f t="shared" si="5"/>
        <v>8410.4</v>
      </c>
      <c r="O41" s="96">
        <v>8410.4</v>
      </c>
      <c r="P41" s="96"/>
      <c r="Q41" s="96"/>
      <c r="R41" s="104">
        <f t="shared" si="6"/>
        <v>8410.4</v>
      </c>
    </row>
    <row r="42" s="49" customFormat="true" ht="13.5" spans="1:18">
      <c r="A42" s="77"/>
      <c r="B42" s="82"/>
      <c r="C42" s="82"/>
      <c r="D42" s="82"/>
      <c r="E42" s="82"/>
      <c r="F42" s="82"/>
      <c r="G42" s="82"/>
      <c r="H42" s="82"/>
      <c r="I42" s="82"/>
      <c r="J42" s="89" t="s">
        <v>64</v>
      </c>
      <c r="K42" s="102"/>
      <c r="L42" s="102"/>
      <c r="M42" s="102"/>
      <c r="N42" s="103">
        <f t="shared" si="5"/>
        <v>0</v>
      </c>
      <c r="O42" s="102"/>
      <c r="P42" s="102"/>
      <c r="Q42" s="102"/>
      <c r="R42" s="103">
        <f t="shared" si="6"/>
        <v>0</v>
      </c>
    </row>
    <row r="43" s="49" customFormat="true" ht="13.5" spans="1:18">
      <c r="A43" s="77"/>
      <c r="B43" s="82"/>
      <c r="C43" s="82"/>
      <c r="D43" s="82"/>
      <c r="E43" s="82"/>
      <c r="F43" s="82"/>
      <c r="G43" s="82"/>
      <c r="H43" s="82"/>
      <c r="I43" s="82"/>
      <c r="J43" s="89" t="s">
        <v>65</v>
      </c>
      <c r="K43" s="91"/>
      <c r="L43" s="91"/>
      <c r="M43" s="91"/>
      <c r="N43" s="103">
        <f t="shared" si="5"/>
        <v>0</v>
      </c>
      <c r="O43" s="91"/>
      <c r="P43" s="91"/>
      <c r="Q43" s="91"/>
      <c r="R43" s="103">
        <f t="shared" si="6"/>
        <v>0</v>
      </c>
    </row>
    <row r="44" s="49" customFormat="true" ht="13.5" spans="1:18">
      <c r="A44" s="77"/>
      <c r="B44" s="82"/>
      <c r="C44" s="82"/>
      <c r="D44" s="82"/>
      <c r="E44" s="82"/>
      <c r="F44" s="82"/>
      <c r="G44" s="82"/>
      <c r="H44" s="82"/>
      <c r="I44" s="82"/>
      <c r="J44" s="89" t="s">
        <v>66</v>
      </c>
      <c r="K44" s="91"/>
      <c r="L44" s="91"/>
      <c r="M44" s="91"/>
      <c r="N44" s="103">
        <f t="shared" si="5"/>
        <v>0</v>
      </c>
      <c r="O44" s="91"/>
      <c r="P44" s="91"/>
      <c r="Q44" s="91"/>
      <c r="R44" s="103">
        <f t="shared" si="6"/>
        <v>0</v>
      </c>
    </row>
    <row r="45" s="50" customFormat="true" ht="13.5" spans="1:18">
      <c r="A45" s="77"/>
      <c r="B45" s="82"/>
      <c r="C45" s="82"/>
      <c r="D45" s="82"/>
      <c r="E45" s="82"/>
      <c r="F45" s="82"/>
      <c r="G45" s="82"/>
      <c r="H45" s="82"/>
      <c r="I45" s="82"/>
      <c r="J45" s="101" t="s">
        <v>67</v>
      </c>
      <c r="K45" s="91"/>
      <c r="L45" s="91"/>
      <c r="M45" s="91"/>
      <c r="N45" s="103">
        <f t="shared" si="5"/>
        <v>0</v>
      </c>
      <c r="O45" s="91"/>
      <c r="P45" s="91"/>
      <c r="Q45" s="91"/>
      <c r="R45" s="103">
        <f t="shared" si="6"/>
        <v>0</v>
      </c>
    </row>
    <row r="46" s="50" customFormat="true" ht="13.5" spans="1:18">
      <c r="A46" s="77"/>
      <c r="B46" s="82"/>
      <c r="C46" s="82"/>
      <c r="D46" s="82"/>
      <c r="E46" s="82"/>
      <c r="F46" s="82"/>
      <c r="G46" s="82"/>
      <c r="H46" s="82"/>
      <c r="I46" s="82"/>
      <c r="J46" s="89" t="s">
        <v>68</v>
      </c>
      <c r="K46" s="91"/>
      <c r="L46" s="91"/>
      <c r="M46" s="91"/>
      <c r="N46" s="103">
        <f t="shared" si="5"/>
        <v>0</v>
      </c>
      <c r="O46" s="91"/>
      <c r="P46" s="91"/>
      <c r="Q46" s="91"/>
      <c r="R46" s="103">
        <f t="shared" si="6"/>
        <v>0</v>
      </c>
    </row>
    <row r="47" s="49" customFormat="true" ht="13.5" spans="1:18">
      <c r="A47" s="77"/>
      <c r="B47" s="82"/>
      <c r="C47" s="82"/>
      <c r="D47" s="82"/>
      <c r="E47" s="82"/>
      <c r="F47" s="82"/>
      <c r="G47" s="82"/>
      <c r="H47" s="82"/>
      <c r="I47" s="82"/>
      <c r="J47" s="89" t="s">
        <v>69</v>
      </c>
      <c r="K47" s="91"/>
      <c r="L47" s="91"/>
      <c r="M47" s="91"/>
      <c r="N47" s="103">
        <f t="shared" si="5"/>
        <v>0</v>
      </c>
      <c r="O47" s="91"/>
      <c r="P47" s="91"/>
      <c r="Q47" s="91"/>
      <c r="R47" s="103">
        <f t="shared" si="6"/>
        <v>0</v>
      </c>
    </row>
    <row r="48" s="49" customFormat="true" ht="13.5" spans="1:18">
      <c r="A48" s="77"/>
      <c r="B48" s="82"/>
      <c r="C48" s="82"/>
      <c r="D48" s="82"/>
      <c r="E48" s="82"/>
      <c r="F48" s="82"/>
      <c r="G48" s="82"/>
      <c r="H48" s="82"/>
      <c r="I48" s="82"/>
      <c r="J48" s="101" t="s">
        <v>70</v>
      </c>
      <c r="K48" s="91"/>
      <c r="L48" s="91"/>
      <c r="M48" s="91"/>
      <c r="N48" s="103">
        <f t="shared" si="5"/>
        <v>0</v>
      </c>
      <c r="O48" s="91"/>
      <c r="P48" s="91"/>
      <c r="Q48" s="91"/>
      <c r="R48" s="103">
        <f t="shared" si="6"/>
        <v>0</v>
      </c>
    </row>
    <row r="49" s="49" customFormat="true" ht="13.5" spans="1:18">
      <c r="A49" s="77"/>
      <c r="B49" s="82"/>
      <c r="C49" s="82"/>
      <c r="D49" s="82"/>
      <c r="E49" s="82"/>
      <c r="F49" s="82"/>
      <c r="G49" s="82"/>
      <c r="H49" s="82"/>
      <c r="I49" s="82"/>
      <c r="J49" s="89" t="s">
        <v>71</v>
      </c>
      <c r="K49" s="91"/>
      <c r="L49" s="91"/>
      <c r="M49" s="91"/>
      <c r="N49" s="103">
        <f t="shared" si="5"/>
        <v>0</v>
      </c>
      <c r="O49" s="91"/>
      <c r="P49" s="91"/>
      <c r="Q49" s="91"/>
      <c r="R49" s="103">
        <f t="shared" si="6"/>
        <v>0</v>
      </c>
    </row>
    <row r="50" s="49" customFormat="true" ht="13.5" spans="1:18">
      <c r="A50" s="77"/>
      <c r="B50" s="82"/>
      <c r="C50" s="82"/>
      <c r="D50" s="82"/>
      <c r="E50" s="82"/>
      <c r="F50" s="82"/>
      <c r="G50" s="82"/>
      <c r="H50" s="82"/>
      <c r="I50" s="82"/>
      <c r="J50" s="101" t="s">
        <v>72</v>
      </c>
      <c r="K50" s="91"/>
      <c r="L50" s="91"/>
      <c r="M50" s="91"/>
      <c r="N50" s="103">
        <f t="shared" si="5"/>
        <v>0</v>
      </c>
      <c r="O50" s="91"/>
      <c r="P50" s="91"/>
      <c r="Q50" s="91"/>
      <c r="R50" s="103">
        <f t="shared" si="6"/>
        <v>0</v>
      </c>
    </row>
    <row r="51" s="49" customFormat="true" ht="13.5" spans="1:18">
      <c r="A51" s="77"/>
      <c r="B51" s="82"/>
      <c r="C51" s="82"/>
      <c r="D51" s="82"/>
      <c r="E51" s="82"/>
      <c r="F51" s="82"/>
      <c r="G51" s="82"/>
      <c r="H51" s="82"/>
      <c r="I51" s="82"/>
      <c r="J51" s="101" t="s">
        <v>73</v>
      </c>
      <c r="K51" s="91"/>
      <c r="L51" s="91"/>
      <c r="M51" s="91"/>
      <c r="N51" s="103">
        <f t="shared" si="5"/>
        <v>0</v>
      </c>
      <c r="O51" s="91"/>
      <c r="P51" s="91"/>
      <c r="Q51" s="91"/>
      <c r="R51" s="103">
        <f t="shared" si="6"/>
        <v>0</v>
      </c>
    </row>
    <row r="52" s="49" customFormat="true" ht="13.5" spans="1:18">
      <c r="A52" s="77"/>
      <c r="B52" s="82"/>
      <c r="C52" s="82"/>
      <c r="D52" s="82"/>
      <c r="E52" s="82"/>
      <c r="F52" s="82"/>
      <c r="G52" s="82"/>
      <c r="H52" s="82"/>
      <c r="I52" s="82"/>
      <c r="J52" s="101" t="s">
        <v>74</v>
      </c>
      <c r="K52" s="91"/>
      <c r="L52" s="91"/>
      <c r="M52" s="91"/>
      <c r="N52" s="103">
        <f t="shared" si="5"/>
        <v>0</v>
      </c>
      <c r="O52" s="91"/>
      <c r="P52" s="91"/>
      <c r="Q52" s="91"/>
      <c r="R52" s="103">
        <f t="shared" si="6"/>
        <v>0</v>
      </c>
    </row>
    <row r="53" s="49" customFormat="true" ht="13.5" spans="1:18">
      <c r="A53" s="77"/>
      <c r="B53" s="82"/>
      <c r="C53" s="82"/>
      <c r="D53" s="82"/>
      <c r="E53" s="82"/>
      <c r="F53" s="82"/>
      <c r="G53" s="82"/>
      <c r="H53" s="82"/>
      <c r="I53" s="82"/>
      <c r="J53" s="101" t="s">
        <v>75</v>
      </c>
      <c r="K53" s="72"/>
      <c r="L53" s="72"/>
      <c r="M53" s="72"/>
      <c r="N53" s="103">
        <f t="shared" si="5"/>
        <v>0</v>
      </c>
      <c r="O53" s="72"/>
      <c r="P53" s="72"/>
      <c r="Q53" s="72"/>
      <c r="R53" s="103">
        <f t="shared" si="6"/>
        <v>0</v>
      </c>
    </row>
    <row r="54" s="49" customFormat="true" ht="13.5" spans="1:18">
      <c r="A54" s="77"/>
      <c r="B54" s="82"/>
      <c r="C54" s="82"/>
      <c r="D54" s="82"/>
      <c r="E54" s="82"/>
      <c r="F54" s="82"/>
      <c r="G54" s="82"/>
      <c r="H54" s="82"/>
      <c r="I54" s="82"/>
      <c r="J54" s="101" t="s">
        <v>76</v>
      </c>
      <c r="K54" s="72"/>
      <c r="L54" s="72"/>
      <c r="M54" s="72"/>
      <c r="N54" s="103">
        <f t="shared" si="5"/>
        <v>0</v>
      </c>
      <c r="O54" s="72"/>
      <c r="P54" s="72"/>
      <c r="Q54" s="72"/>
      <c r="R54" s="103">
        <f t="shared" si="6"/>
        <v>0</v>
      </c>
    </row>
    <row r="55" s="49" customFormat="true" ht="13.5" spans="1:18">
      <c r="A55" s="77"/>
      <c r="B55" s="82"/>
      <c r="C55" s="82"/>
      <c r="D55" s="82"/>
      <c r="E55" s="82"/>
      <c r="F55" s="82"/>
      <c r="G55" s="82"/>
      <c r="H55" s="82"/>
      <c r="I55" s="82"/>
      <c r="J55" s="101" t="s">
        <v>77</v>
      </c>
      <c r="K55" s="72"/>
      <c r="L55" s="72"/>
      <c r="M55" s="72"/>
      <c r="N55" s="103">
        <f t="shared" si="5"/>
        <v>0</v>
      </c>
      <c r="O55" s="72"/>
      <c r="P55" s="72"/>
      <c r="Q55" s="72"/>
      <c r="R55" s="103"/>
    </row>
    <row r="56" s="49" customFormat="true" ht="13.5" spans="1:18">
      <c r="A56" s="77"/>
      <c r="B56" s="82"/>
      <c r="C56" s="82"/>
      <c r="D56" s="82"/>
      <c r="E56" s="82"/>
      <c r="F56" s="82"/>
      <c r="G56" s="82"/>
      <c r="H56" s="82"/>
      <c r="I56" s="82"/>
      <c r="J56" s="101" t="s">
        <v>78</v>
      </c>
      <c r="K56" s="72"/>
      <c r="L56" s="72"/>
      <c r="M56" s="72"/>
      <c r="N56" s="103"/>
      <c r="O56" s="72"/>
      <c r="P56" s="72"/>
      <c r="Q56" s="72"/>
      <c r="R56" s="103">
        <f t="shared" si="6"/>
        <v>0</v>
      </c>
    </row>
    <row r="57" s="49" customFormat="true" ht="13.5" spans="1:18">
      <c r="A57" s="77"/>
      <c r="B57" s="82"/>
      <c r="C57" s="82"/>
      <c r="D57" s="82"/>
      <c r="E57" s="82"/>
      <c r="F57" s="82"/>
      <c r="G57" s="82"/>
      <c r="H57" s="82"/>
      <c r="I57" s="82"/>
      <c r="J57" s="101" t="s">
        <v>79</v>
      </c>
      <c r="K57" s="72"/>
      <c r="L57" s="72"/>
      <c r="M57" s="72"/>
      <c r="N57" s="103">
        <f t="shared" si="5"/>
        <v>0</v>
      </c>
      <c r="O57" s="72"/>
      <c r="P57" s="72"/>
      <c r="Q57" s="72"/>
      <c r="R57" s="103">
        <f t="shared" si="6"/>
        <v>0</v>
      </c>
    </row>
    <row r="58" s="49" customFormat="true" ht="13.5" spans="1:18">
      <c r="A58" s="77"/>
      <c r="B58" s="82"/>
      <c r="C58" s="82"/>
      <c r="D58" s="82"/>
      <c r="E58" s="82"/>
      <c r="F58" s="82"/>
      <c r="G58" s="82"/>
      <c r="H58" s="82"/>
      <c r="I58" s="82"/>
      <c r="J58" s="101" t="s">
        <v>80</v>
      </c>
      <c r="K58" s="72"/>
      <c r="L58" s="72"/>
      <c r="M58" s="72"/>
      <c r="N58" s="103">
        <f t="shared" si="5"/>
        <v>0</v>
      </c>
      <c r="O58" s="72"/>
      <c r="P58" s="72"/>
      <c r="Q58" s="72"/>
      <c r="R58" s="103">
        <f t="shared" si="6"/>
        <v>0</v>
      </c>
    </row>
    <row r="59" s="49" customFormat="true" ht="13.5" spans="1:18">
      <c r="A59" s="77"/>
      <c r="B59" s="82"/>
      <c r="C59" s="82"/>
      <c r="D59" s="82"/>
      <c r="E59" s="82"/>
      <c r="F59" s="82"/>
      <c r="G59" s="82"/>
      <c r="H59" s="82"/>
      <c r="I59" s="82"/>
      <c r="J59" s="101" t="s">
        <v>81</v>
      </c>
      <c r="K59" s="72"/>
      <c r="L59" s="72"/>
      <c r="M59" s="72"/>
      <c r="N59" s="103">
        <f t="shared" si="5"/>
        <v>0</v>
      </c>
      <c r="O59" s="72"/>
      <c r="P59" s="72"/>
      <c r="Q59" s="72"/>
      <c r="R59" s="103">
        <f t="shared" si="6"/>
        <v>0</v>
      </c>
    </row>
    <row r="60" s="49" customFormat="true" ht="13.5" spans="1:18">
      <c r="A60" s="77"/>
      <c r="B60" s="82"/>
      <c r="C60" s="82"/>
      <c r="D60" s="82"/>
      <c r="E60" s="82"/>
      <c r="F60" s="82"/>
      <c r="G60" s="82"/>
      <c r="H60" s="82"/>
      <c r="I60" s="82"/>
      <c r="J60" s="101" t="s">
        <v>82</v>
      </c>
      <c r="K60" s="72"/>
      <c r="L60" s="72"/>
      <c r="M60" s="72"/>
      <c r="N60" s="103">
        <f t="shared" si="5"/>
        <v>0</v>
      </c>
      <c r="O60" s="72"/>
      <c r="P60" s="72"/>
      <c r="Q60" s="72"/>
      <c r="R60" s="103">
        <f t="shared" si="6"/>
        <v>0</v>
      </c>
    </row>
    <row r="61" s="49" customFormat="true" ht="13.5" spans="1:18">
      <c r="A61" s="77"/>
      <c r="B61" s="82"/>
      <c r="C61" s="82"/>
      <c r="D61" s="82"/>
      <c r="E61" s="82"/>
      <c r="F61" s="82"/>
      <c r="G61" s="82"/>
      <c r="H61" s="82"/>
      <c r="I61" s="82"/>
      <c r="J61" s="101" t="s">
        <v>83</v>
      </c>
      <c r="K61" s="72"/>
      <c r="L61" s="72"/>
      <c r="M61" s="72"/>
      <c r="N61" s="103">
        <f t="shared" si="5"/>
        <v>0</v>
      </c>
      <c r="O61" s="72"/>
      <c r="P61" s="72"/>
      <c r="Q61" s="72"/>
      <c r="R61" s="103">
        <f t="shared" si="6"/>
        <v>0</v>
      </c>
    </row>
    <row r="62" s="49" customFormat="true" ht="13.5" spans="1:18">
      <c r="A62" s="77"/>
      <c r="B62" s="82"/>
      <c r="C62" s="82"/>
      <c r="D62" s="82"/>
      <c r="E62" s="82"/>
      <c r="F62" s="82"/>
      <c r="G62" s="82"/>
      <c r="H62" s="82"/>
      <c r="I62" s="82"/>
      <c r="J62" s="101" t="s">
        <v>84</v>
      </c>
      <c r="K62" s="72"/>
      <c r="L62" s="72"/>
      <c r="M62" s="72"/>
      <c r="N62" s="103">
        <f t="shared" si="5"/>
        <v>0</v>
      </c>
      <c r="O62" s="72"/>
      <c r="P62" s="72"/>
      <c r="Q62" s="72"/>
      <c r="R62" s="103">
        <f t="shared" si="6"/>
        <v>0</v>
      </c>
    </row>
    <row r="63" s="49" customFormat="true" ht="13.5" spans="1:18">
      <c r="A63" s="77"/>
      <c r="B63" s="82"/>
      <c r="C63" s="82"/>
      <c r="D63" s="82"/>
      <c r="E63" s="82"/>
      <c r="F63" s="82"/>
      <c r="G63" s="82"/>
      <c r="H63" s="82"/>
      <c r="I63" s="82"/>
      <c r="J63" s="101" t="s">
        <v>85</v>
      </c>
      <c r="K63" s="72"/>
      <c r="L63" s="72"/>
      <c r="M63" s="72"/>
      <c r="N63" s="103">
        <f t="shared" si="5"/>
        <v>0</v>
      </c>
      <c r="O63" s="72"/>
      <c r="P63" s="72"/>
      <c r="Q63" s="72"/>
      <c r="R63" s="103">
        <f t="shared" si="6"/>
        <v>0</v>
      </c>
    </row>
    <row r="64" s="49" customFormat="true" ht="13.5" spans="1:18">
      <c r="A64" s="77"/>
      <c r="B64" s="82"/>
      <c r="C64" s="82"/>
      <c r="D64" s="82"/>
      <c r="E64" s="82"/>
      <c r="F64" s="82"/>
      <c r="G64" s="82"/>
      <c r="H64" s="82"/>
      <c r="I64" s="82"/>
      <c r="J64" s="101" t="s">
        <v>86</v>
      </c>
      <c r="K64" s="72"/>
      <c r="L64" s="72"/>
      <c r="M64" s="72"/>
      <c r="N64" s="103">
        <f t="shared" si="5"/>
        <v>0</v>
      </c>
      <c r="O64" s="72"/>
      <c r="P64" s="72"/>
      <c r="Q64" s="72"/>
      <c r="R64" s="103">
        <f t="shared" si="6"/>
        <v>0</v>
      </c>
    </row>
    <row r="65" s="49" customFormat="true" ht="13.5" spans="1:18">
      <c r="A65" s="77"/>
      <c r="B65" s="82"/>
      <c r="C65" s="82"/>
      <c r="D65" s="82"/>
      <c r="E65" s="82"/>
      <c r="F65" s="82"/>
      <c r="G65" s="82"/>
      <c r="H65" s="82"/>
      <c r="I65" s="82"/>
      <c r="J65" s="101" t="s">
        <v>87</v>
      </c>
      <c r="K65" s="72"/>
      <c r="L65" s="72"/>
      <c r="M65" s="72"/>
      <c r="N65" s="103">
        <f t="shared" si="5"/>
        <v>0</v>
      </c>
      <c r="O65" s="72"/>
      <c r="P65" s="72"/>
      <c r="Q65" s="72"/>
      <c r="R65" s="103">
        <f t="shared" si="6"/>
        <v>0</v>
      </c>
    </row>
    <row r="66" s="49" customFormat="true" ht="13.5" spans="1:18">
      <c r="A66" s="77"/>
      <c r="B66" s="82"/>
      <c r="C66" s="82"/>
      <c r="D66" s="82"/>
      <c r="E66" s="82"/>
      <c r="F66" s="82"/>
      <c r="G66" s="82"/>
      <c r="H66" s="82"/>
      <c r="I66" s="82"/>
      <c r="J66" s="101" t="s">
        <v>88</v>
      </c>
      <c r="K66" s="72"/>
      <c r="L66" s="72"/>
      <c r="M66" s="72"/>
      <c r="N66" s="103">
        <f t="shared" si="5"/>
        <v>0</v>
      </c>
      <c r="O66" s="72"/>
      <c r="P66" s="72"/>
      <c r="Q66" s="72"/>
      <c r="R66" s="103">
        <f t="shared" si="6"/>
        <v>0</v>
      </c>
    </row>
    <row r="67" s="49" customFormat="true" ht="13.5" spans="1:18">
      <c r="A67" s="77"/>
      <c r="B67" s="82"/>
      <c r="C67" s="82"/>
      <c r="D67" s="82"/>
      <c r="E67" s="82"/>
      <c r="F67" s="82"/>
      <c r="G67" s="82"/>
      <c r="H67" s="82"/>
      <c r="I67" s="82"/>
      <c r="J67" s="101" t="s">
        <v>89</v>
      </c>
      <c r="K67" s="72"/>
      <c r="L67" s="72"/>
      <c r="M67" s="72"/>
      <c r="N67" s="103">
        <f t="shared" si="5"/>
        <v>0</v>
      </c>
      <c r="O67" s="72"/>
      <c r="P67" s="72"/>
      <c r="Q67" s="72"/>
      <c r="R67" s="103">
        <f t="shared" si="6"/>
        <v>0</v>
      </c>
    </row>
    <row r="68" s="49" customFormat="true" ht="13.5" spans="1:18">
      <c r="A68" s="77"/>
      <c r="B68" s="82"/>
      <c r="C68" s="82"/>
      <c r="D68" s="82"/>
      <c r="E68" s="82"/>
      <c r="F68" s="82"/>
      <c r="G68" s="82"/>
      <c r="H68" s="82"/>
      <c r="I68" s="82"/>
      <c r="J68" s="101"/>
      <c r="K68" s="72"/>
      <c r="L68" s="72"/>
      <c r="M68" s="72"/>
      <c r="N68" s="103">
        <f t="shared" si="5"/>
        <v>0</v>
      </c>
      <c r="O68" s="72"/>
      <c r="P68" s="72"/>
      <c r="Q68" s="72"/>
      <c r="R68" s="103">
        <f t="shared" si="6"/>
        <v>0</v>
      </c>
    </row>
    <row r="69" s="52" customFormat="true" ht="13.5" spans="1:18">
      <c r="A69" s="83" t="s">
        <v>90</v>
      </c>
      <c r="B69" s="105">
        <f t="shared" ref="B69:I69" si="7">B71+B74</f>
        <v>242020</v>
      </c>
      <c r="C69" s="105">
        <f>C74</f>
        <v>624600</v>
      </c>
      <c r="D69" s="105">
        <f>D74</f>
        <v>275700</v>
      </c>
      <c r="E69" s="105">
        <f>B69+D69+C69</f>
        <v>1142320</v>
      </c>
      <c r="F69" s="105">
        <f t="shared" si="7"/>
        <v>242020</v>
      </c>
      <c r="G69" s="105">
        <f t="shared" si="7"/>
        <v>624600</v>
      </c>
      <c r="H69" s="105">
        <f t="shared" si="7"/>
        <v>275700</v>
      </c>
      <c r="I69" s="105">
        <f t="shared" si="7"/>
        <v>1142320</v>
      </c>
      <c r="J69" s="116" t="s">
        <v>91</v>
      </c>
      <c r="K69" s="88">
        <v>230855.94</v>
      </c>
      <c r="L69" s="88"/>
      <c r="M69" s="88"/>
      <c r="N69" s="88">
        <f t="shared" si="5"/>
        <v>230855.94</v>
      </c>
      <c r="O69" s="88">
        <v>230855.94</v>
      </c>
      <c r="P69" s="88"/>
      <c r="Q69" s="88"/>
      <c r="R69" s="88">
        <f t="shared" si="6"/>
        <v>230855.94</v>
      </c>
    </row>
    <row r="70" s="49" customFormat="true" ht="13.5" spans="1:18">
      <c r="A70" s="106" t="s">
        <v>92</v>
      </c>
      <c r="B70" s="81"/>
      <c r="C70" s="81"/>
      <c r="D70" s="81"/>
      <c r="E70" s="81"/>
      <c r="F70" s="81"/>
      <c r="G70" s="81"/>
      <c r="H70" s="81"/>
      <c r="I70" s="81"/>
      <c r="J70" s="84" t="s">
        <v>93</v>
      </c>
      <c r="K70" s="72"/>
      <c r="L70" s="72"/>
      <c r="M70" s="72"/>
      <c r="N70" s="103">
        <f t="shared" si="5"/>
        <v>0</v>
      </c>
      <c r="O70" s="72"/>
      <c r="P70" s="72"/>
      <c r="Q70" s="72"/>
      <c r="R70" s="103">
        <f t="shared" si="6"/>
        <v>0</v>
      </c>
    </row>
    <row r="71" s="49" customFormat="true" ht="13.5" spans="1:18">
      <c r="A71" s="106" t="s">
        <v>94</v>
      </c>
      <c r="B71" s="72">
        <v>80020</v>
      </c>
      <c r="C71" s="72"/>
      <c r="D71" s="72"/>
      <c r="E71" s="72">
        <v>80020</v>
      </c>
      <c r="F71" s="72">
        <v>80020</v>
      </c>
      <c r="G71" s="72"/>
      <c r="H71" s="72"/>
      <c r="I71" s="72">
        <f>F71+H71</f>
        <v>80020</v>
      </c>
      <c r="J71" s="84" t="s">
        <v>95</v>
      </c>
      <c r="K71" s="72">
        <v>150855.94</v>
      </c>
      <c r="L71" s="72"/>
      <c r="M71" s="72"/>
      <c r="N71" s="103">
        <f t="shared" si="5"/>
        <v>150855.94</v>
      </c>
      <c r="O71" s="72">
        <v>150855.94</v>
      </c>
      <c r="P71" s="72"/>
      <c r="Q71" s="72"/>
      <c r="R71" s="103">
        <f t="shared" si="6"/>
        <v>150855.94</v>
      </c>
    </row>
    <row r="72" s="49" customFormat="true" ht="13.5" spans="1:18">
      <c r="A72" s="107" t="s">
        <v>96</v>
      </c>
      <c r="B72" s="81"/>
      <c r="C72" s="81"/>
      <c r="D72" s="81"/>
      <c r="E72" s="81"/>
      <c r="F72" s="81"/>
      <c r="G72" s="81"/>
      <c r="H72" s="81"/>
      <c r="I72" s="72">
        <f>F72+H72</f>
        <v>0</v>
      </c>
      <c r="J72" s="84" t="s">
        <v>97</v>
      </c>
      <c r="K72" s="72">
        <v>80000</v>
      </c>
      <c r="L72" s="72"/>
      <c r="M72" s="72"/>
      <c r="N72" s="103">
        <f t="shared" ref="N72:N89" si="8">K72+L72</f>
        <v>80000</v>
      </c>
      <c r="O72" s="72">
        <v>80000</v>
      </c>
      <c r="P72" s="72"/>
      <c r="Q72" s="72"/>
      <c r="R72" s="103">
        <f t="shared" si="6"/>
        <v>80000</v>
      </c>
    </row>
    <row r="73" s="49" customFormat="true" ht="13.5" spans="1:18">
      <c r="A73" s="107" t="s">
        <v>98</v>
      </c>
      <c r="B73" s="81"/>
      <c r="C73" s="81"/>
      <c r="D73" s="81"/>
      <c r="E73" s="81"/>
      <c r="F73" s="81"/>
      <c r="G73" s="81"/>
      <c r="H73" s="81"/>
      <c r="I73" s="72">
        <f>F73+H73</f>
        <v>0</v>
      </c>
      <c r="J73" s="84" t="s">
        <v>99</v>
      </c>
      <c r="K73" s="72"/>
      <c r="L73" s="72"/>
      <c r="M73" s="72"/>
      <c r="N73" s="103">
        <f t="shared" si="8"/>
        <v>0</v>
      </c>
      <c r="O73" s="72"/>
      <c r="P73" s="72"/>
      <c r="Q73" s="72"/>
      <c r="R73" s="103">
        <f t="shared" si="6"/>
        <v>0</v>
      </c>
    </row>
    <row r="74" s="49" customFormat="true" ht="13.5" spans="1:18">
      <c r="A74" s="108" t="s">
        <v>100</v>
      </c>
      <c r="B74" s="109">
        <v>162000</v>
      </c>
      <c r="C74" s="109">
        <v>624600</v>
      </c>
      <c r="D74" s="109">
        <v>275700</v>
      </c>
      <c r="E74" s="72">
        <f>B74+D74+C74</f>
        <v>1062300</v>
      </c>
      <c r="F74" s="109">
        <v>162000</v>
      </c>
      <c r="G74" s="109">
        <v>624600</v>
      </c>
      <c r="H74" s="109">
        <v>275700</v>
      </c>
      <c r="I74" s="72">
        <f>F74+H74+G74</f>
        <v>1062300</v>
      </c>
      <c r="J74" s="84" t="s">
        <v>101</v>
      </c>
      <c r="K74" s="72"/>
      <c r="L74" s="72"/>
      <c r="M74" s="72"/>
      <c r="N74" s="103">
        <f t="shared" si="8"/>
        <v>0</v>
      </c>
      <c r="O74" s="72"/>
      <c r="P74" s="72"/>
      <c r="Q74" s="72"/>
      <c r="R74" s="103">
        <f t="shared" si="6"/>
        <v>0</v>
      </c>
    </row>
    <row r="75" s="49" customFormat="true" ht="13.5" spans="1:18">
      <c r="A75" s="108" t="s">
        <v>102</v>
      </c>
      <c r="B75" s="81"/>
      <c r="C75" s="81"/>
      <c r="D75" s="81"/>
      <c r="E75" s="81"/>
      <c r="F75" s="81"/>
      <c r="G75" s="81"/>
      <c r="H75" s="81"/>
      <c r="I75" s="81"/>
      <c r="J75" s="84" t="s">
        <v>103</v>
      </c>
      <c r="K75" s="72"/>
      <c r="L75" s="72"/>
      <c r="M75" s="72"/>
      <c r="N75" s="103">
        <f t="shared" si="8"/>
        <v>0</v>
      </c>
      <c r="O75" s="72"/>
      <c r="P75" s="72"/>
      <c r="Q75" s="72"/>
      <c r="R75" s="103">
        <f t="shared" si="6"/>
        <v>0</v>
      </c>
    </row>
    <row r="76" s="53" customFormat="true" ht="16.5" spans="1:18">
      <c r="A76" s="110"/>
      <c r="B76" s="81"/>
      <c r="C76" s="81"/>
      <c r="D76" s="81"/>
      <c r="E76" s="81"/>
      <c r="F76" s="81"/>
      <c r="G76" s="81"/>
      <c r="H76" s="81"/>
      <c r="I76" s="81"/>
      <c r="J76" s="117"/>
      <c r="K76" s="72"/>
      <c r="L76" s="72"/>
      <c r="M76" s="72"/>
      <c r="N76" s="103">
        <f t="shared" si="8"/>
        <v>0</v>
      </c>
      <c r="O76" s="72"/>
      <c r="P76" s="72"/>
      <c r="Q76" s="72"/>
      <c r="R76" s="103">
        <f t="shared" si="6"/>
        <v>0</v>
      </c>
    </row>
    <row r="77" s="54" customFormat="true" ht="18" spans="1:18">
      <c r="A77" s="111" t="s">
        <v>104</v>
      </c>
      <c r="B77" s="65">
        <v>380920.41</v>
      </c>
      <c r="C77" s="65"/>
      <c r="D77" s="65"/>
      <c r="E77" s="65">
        <f>B77+D77</f>
        <v>380920.41</v>
      </c>
      <c r="F77" s="65">
        <v>372955.41</v>
      </c>
      <c r="G77" s="65"/>
      <c r="H77" s="65"/>
      <c r="I77" s="65">
        <f>F77+H77</f>
        <v>372955.41</v>
      </c>
      <c r="J77" s="87" t="s">
        <v>105</v>
      </c>
      <c r="K77" s="65">
        <v>394810.56</v>
      </c>
      <c r="L77" s="65">
        <f t="shared" ref="L77:Q77" si="9">L78</f>
        <v>87400</v>
      </c>
      <c r="M77" s="65">
        <f t="shared" si="9"/>
        <v>5700</v>
      </c>
      <c r="N77" s="88">
        <f t="shared" ref="N77:N80" si="10">K77+L77+M77</f>
        <v>487910.56</v>
      </c>
      <c r="O77" s="65">
        <v>394810.56</v>
      </c>
      <c r="P77" s="65">
        <f t="shared" si="9"/>
        <v>87400</v>
      </c>
      <c r="Q77" s="65">
        <f t="shared" si="9"/>
        <v>5700</v>
      </c>
      <c r="R77" s="88">
        <f t="shared" ref="R77:R80" si="11">O77+P77+Q77</f>
        <v>487910.56</v>
      </c>
    </row>
    <row r="78" s="49" customFormat="true" ht="13.5" spans="1:18">
      <c r="A78" s="107" t="s">
        <v>106</v>
      </c>
      <c r="B78" s="67">
        <v>6061.28</v>
      </c>
      <c r="C78" s="67"/>
      <c r="D78" s="67"/>
      <c r="E78" s="67">
        <f>B78+D78</f>
        <v>6061.28</v>
      </c>
      <c r="F78" s="67">
        <v>6061.28</v>
      </c>
      <c r="G78" s="67"/>
      <c r="H78" s="67"/>
      <c r="I78" s="67">
        <f>F78+H78</f>
        <v>6061.28</v>
      </c>
      <c r="J78" s="118" t="s">
        <v>120</v>
      </c>
      <c r="K78" s="119">
        <v>214810.56</v>
      </c>
      <c r="L78" s="120">
        <v>87400</v>
      </c>
      <c r="M78" s="120">
        <v>5700</v>
      </c>
      <c r="N78" s="103">
        <f t="shared" si="10"/>
        <v>307910.56</v>
      </c>
      <c r="O78" s="119">
        <v>214810.56</v>
      </c>
      <c r="P78" s="119">
        <f>P80</f>
        <v>87400</v>
      </c>
      <c r="Q78" s="119">
        <v>5700</v>
      </c>
      <c r="R78" s="103">
        <f t="shared" si="11"/>
        <v>307910.56</v>
      </c>
    </row>
    <row r="79" s="49" customFormat="true" ht="13.5" spans="1:18">
      <c r="A79" s="76" t="s">
        <v>108</v>
      </c>
      <c r="B79" s="67"/>
      <c r="C79" s="67"/>
      <c r="D79" s="67"/>
      <c r="E79" s="67">
        <f>B79+D79</f>
        <v>0</v>
      </c>
      <c r="F79" s="67"/>
      <c r="G79" s="67"/>
      <c r="H79" s="67"/>
      <c r="I79" s="67">
        <f>F79+H79</f>
        <v>0</v>
      </c>
      <c r="J79" s="118" t="s">
        <v>121</v>
      </c>
      <c r="K79" s="72"/>
      <c r="L79" s="72"/>
      <c r="M79" s="72"/>
      <c r="N79" s="104">
        <f t="shared" si="10"/>
        <v>0</v>
      </c>
      <c r="O79" s="72"/>
      <c r="P79" s="72"/>
      <c r="Q79" s="72"/>
      <c r="R79" s="103">
        <f t="shared" si="11"/>
        <v>0</v>
      </c>
    </row>
    <row r="80" s="49" customFormat="true" ht="13.5" spans="1:18">
      <c r="A80" s="76" t="s">
        <v>110</v>
      </c>
      <c r="B80" s="67">
        <v>374859.13</v>
      </c>
      <c r="C80" s="67"/>
      <c r="D80" s="67"/>
      <c r="E80" s="67">
        <f>B80+D80</f>
        <v>374859.13</v>
      </c>
      <c r="F80" s="67">
        <v>366894.13</v>
      </c>
      <c r="G80" s="67"/>
      <c r="H80" s="67"/>
      <c r="I80" s="67">
        <f>F80+H80</f>
        <v>366894.13</v>
      </c>
      <c r="J80" s="118" t="s">
        <v>122</v>
      </c>
      <c r="K80" s="72">
        <v>214810.56</v>
      </c>
      <c r="L80" s="72">
        <v>87400</v>
      </c>
      <c r="M80" s="72">
        <v>5700</v>
      </c>
      <c r="N80" s="104">
        <f t="shared" si="10"/>
        <v>307910.56</v>
      </c>
      <c r="O80" s="72">
        <v>214810.56</v>
      </c>
      <c r="P80" s="72">
        <v>87400</v>
      </c>
      <c r="Q80" s="72">
        <v>5700</v>
      </c>
      <c r="R80" s="103">
        <f t="shared" si="11"/>
        <v>307910.56</v>
      </c>
    </row>
    <row r="81" s="49" customFormat="true" ht="13.5" spans="1:18">
      <c r="A81" s="76" t="s">
        <v>112</v>
      </c>
      <c r="B81" s="67"/>
      <c r="C81" s="67"/>
      <c r="D81" s="67"/>
      <c r="E81" s="67"/>
      <c r="F81" s="67"/>
      <c r="G81" s="67"/>
      <c r="H81" s="67"/>
      <c r="I81" s="67"/>
      <c r="J81" s="118" t="s">
        <v>123</v>
      </c>
      <c r="K81" s="121"/>
      <c r="L81" s="121"/>
      <c r="M81" s="121"/>
      <c r="N81" s="103">
        <f t="shared" si="8"/>
        <v>0</v>
      </c>
      <c r="O81" s="121"/>
      <c r="P81" s="121"/>
      <c r="Q81" s="121"/>
      <c r="R81" s="103">
        <f t="shared" si="6"/>
        <v>0</v>
      </c>
    </row>
    <row r="82" s="49" customFormat="true" ht="13.5" spans="1:18">
      <c r="A82" s="76"/>
      <c r="B82" s="67"/>
      <c r="C82" s="67"/>
      <c r="D82" s="67"/>
      <c r="E82" s="67"/>
      <c r="F82" s="67"/>
      <c r="G82" s="67"/>
      <c r="H82" s="67"/>
      <c r="I82" s="67"/>
      <c r="J82" s="118" t="s">
        <v>124</v>
      </c>
      <c r="K82" s="122">
        <v>180000</v>
      </c>
      <c r="L82" s="122"/>
      <c r="M82" s="122"/>
      <c r="N82" s="103">
        <f t="shared" si="8"/>
        <v>180000</v>
      </c>
      <c r="O82" s="122">
        <v>180000</v>
      </c>
      <c r="P82" s="122"/>
      <c r="Q82" s="122"/>
      <c r="R82" s="103">
        <f t="shared" si="6"/>
        <v>180000</v>
      </c>
    </row>
    <row r="83" s="49" customFormat="true" ht="13.5" spans="1:18">
      <c r="A83" s="76"/>
      <c r="B83" s="67"/>
      <c r="C83" s="67"/>
      <c r="D83" s="67"/>
      <c r="E83" s="67"/>
      <c r="F83" s="67"/>
      <c r="G83" s="67"/>
      <c r="H83" s="67"/>
      <c r="I83" s="67"/>
      <c r="J83" s="123" t="s">
        <v>125</v>
      </c>
      <c r="K83" s="124">
        <v>180000</v>
      </c>
      <c r="L83" s="124"/>
      <c r="M83" s="124"/>
      <c r="N83" s="104">
        <f t="shared" si="8"/>
        <v>180000</v>
      </c>
      <c r="O83" s="124">
        <v>180000</v>
      </c>
      <c r="P83" s="124"/>
      <c r="Q83" s="124"/>
      <c r="R83" s="104">
        <f t="shared" si="6"/>
        <v>180000</v>
      </c>
    </row>
    <row r="84" s="49" customFormat="true" ht="13.5" spans="1:18">
      <c r="A84" s="76"/>
      <c r="B84" s="67"/>
      <c r="C84" s="67"/>
      <c r="D84" s="67"/>
      <c r="E84" s="67"/>
      <c r="F84" s="67"/>
      <c r="G84" s="67"/>
      <c r="H84" s="67"/>
      <c r="I84" s="67"/>
      <c r="J84" s="123" t="s">
        <v>126</v>
      </c>
      <c r="K84" s="121"/>
      <c r="L84" s="121"/>
      <c r="M84" s="121"/>
      <c r="N84" s="103">
        <f t="shared" si="8"/>
        <v>0</v>
      </c>
      <c r="O84" s="121"/>
      <c r="P84" s="121"/>
      <c r="Q84" s="121"/>
      <c r="R84" s="121"/>
    </row>
    <row r="85" s="49" customFormat="true" ht="13.5" spans="1:18">
      <c r="A85" s="76"/>
      <c r="B85" s="67"/>
      <c r="C85" s="67"/>
      <c r="D85" s="67"/>
      <c r="E85" s="67"/>
      <c r="F85" s="67"/>
      <c r="G85" s="67"/>
      <c r="H85" s="67"/>
      <c r="I85" s="67"/>
      <c r="J85" s="123" t="s">
        <v>127</v>
      </c>
      <c r="K85" s="121"/>
      <c r="L85" s="121"/>
      <c r="M85" s="121"/>
      <c r="N85" s="103">
        <f t="shared" si="8"/>
        <v>0</v>
      </c>
      <c r="O85" s="121"/>
      <c r="P85" s="121"/>
      <c r="Q85" s="121"/>
      <c r="R85" s="121"/>
    </row>
    <row r="86" s="49" customFormat="true" ht="13.5" spans="1:18">
      <c r="A86" s="75"/>
      <c r="B86" s="67"/>
      <c r="C86" s="67"/>
      <c r="D86" s="67"/>
      <c r="E86" s="67"/>
      <c r="F86" s="67"/>
      <c r="G86" s="67"/>
      <c r="H86" s="67"/>
      <c r="I86" s="67"/>
      <c r="J86" s="125" t="s">
        <v>128</v>
      </c>
      <c r="K86" s="72"/>
      <c r="L86" s="72"/>
      <c r="M86" s="72"/>
      <c r="N86" s="103">
        <f t="shared" si="8"/>
        <v>0</v>
      </c>
      <c r="O86" s="72"/>
      <c r="P86" s="72"/>
      <c r="Q86" s="72"/>
      <c r="R86" s="72"/>
    </row>
    <row r="87" s="49" customFormat="true" ht="13.5" spans="1:18">
      <c r="A87" s="75"/>
      <c r="B87" s="67"/>
      <c r="C87" s="67"/>
      <c r="D87" s="67"/>
      <c r="E87" s="67"/>
      <c r="F87" s="67"/>
      <c r="G87" s="67"/>
      <c r="H87" s="67"/>
      <c r="I87" s="67"/>
      <c r="J87" s="125" t="s">
        <v>129</v>
      </c>
      <c r="K87" s="72"/>
      <c r="L87" s="72"/>
      <c r="M87" s="72"/>
      <c r="N87" s="103">
        <f t="shared" si="8"/>
        <v>0</v>
      </c>
      <c r="O87" s="72"/>
      <c r="P87" s="72"/>
      <c r="Q87" s="72"/>
      <c r="R87" s="72"/>
    </row>
    <row r="88" s="49" customFormat="true" ht="13.5" spans="1:18">
      <c r="A88" s="75"/>
      <c r="B88" s="67"/>
      <c r="C88" s="67"/>
      <c r="D88" s="67"/>
      <c r="E88" s="67"/>
      <c r="F88" s="67"/>
      <c r="G88" s="67"/>
      <c r="H88" s="67"/>
      <c r="I88" s="67"/>
      <c r="J88" s="125" t="s">
        <v>130</v>
      </c>
      <c r="K88" s="72"/>
      <c r="L88" s="72"/>
      <c r="M88" s="72"/>
      <c r="N88" s="103">
        <f t="shared" si="8"/>
        <v>0</v>
      </c>
      <c r="O88" s="72"/>
      <c r="P88" s="72"/>
      <c r="Q88" s="72"/>
      <c r="R88" s="72"/>
    </row>
    <row r="89" s="52" customFormat="true" ht="13.5" spans="1:18">
      <c r="A89" s="111" t="s">
        <v>114</v>
      </c>
      <c r="B89" s="65">
        <v>3633340.41</v>
      </c>
      <c r="C89" s="65">
        <f>C77+C69+C7</f>
        <v>624600</v>
      </c>
      <c r="D89" s="65">
        <f t="shared" ref="D89:G89" si="12">D77+D69+D7</f>
        <v>275700</v>
      </c>
      <c r="E89" s="65">
        <f t="shared" si="12"/>
        <v>4533640.41</v>
      </c>
      <c r="F89" s="65">
        <v>3623875.41</v>
      </c>
      <c r="G89" s="65">
        <f t="shared" si="12"/>
        <v>624600</v>
      </c>
      <c r="H89" s="65">
        <f t="shared" ref="H89:M89" si="13">H77+H69+H7</f>
        <v>275700</v>
      </c>
      <c r="I89" s="65">
        <f t="shared" si="13"/>
        <v>4524175.41</v>
      </c>
      <c r="J89" s="87" t="s">
        <v>115</v>
      </c>
      <c r="K89" s="126">
        <v>3633340.41</v>
      </c>
      <c r="L89" s="126">
        <f t="shared" si="13"/>
        <v>624600</v>
      </c>
      <c r="M89" s="126">
        <f t="shared" si="13"/>
        <v>275700</v>
      </c>
      <c r="N89" s="126">
        <f t="shared" ref="N89:R89" si="14">N77+N69+N7</f>
        <v>4533640.41</v>
      </c>
      <c r="O89" s="126">
        <v>3623875.41</v>
      </c>
      <c r="P89" s="126">
        <f t="shared" si="14"/>
        <v>624600</v>
      </c>
      <c r="Q89" s="126">
        <f t="shared" si="14"/>
        <v>275700</v>
      </c>
      <c r="R89" s="126">
        <f t="shared" si="14"/>
        <v>4254175.41</v>
      </c>
    </row>
    <row r="90" s="49" customFormat="true" ht="13.5" spans="1:18">
      <c r="A90" s="112"/>
      <c r="B90" s="113"/>
      <c r="C90" s="113"/>
      <c r="D90" s="113"/>
      <c r="E90" s="113"/>
      <c r="F90" s="113"/>
      <c r="G90" s="113"/>
      <c r="H90" s="113"/>
      <c r="I90" s="113"/>
      <c r="J90" s="50"/>
      <c r="K90" s="50"/>
      <c r="L90" s="50"/>
      <c r="M90" s="50"/>
      <c r="N90" s="50"/>
      <c r="O90" s="50"/>
      <c r="P90" s="50"/>
      <c r="Q90" s="50"/>
      <c r="R90" s="50"/>
    </row>
    <row r="91" s="49" customFormat="true" ht="13.5" spans="1:18">
      <c r="A91" s="114"/>
      <c r="B91" s="115"/>
      <c r="C91" s="115"/>
      <c r="D91" s="115"/>
      <c r="E91" s="115"/>
      <c r="F91" s="115"/>
      <c r="G91" s="115"/>
      <c r="H91" s="115"/>
      <c r="I91" s="115"/>
      <c r="J91" s="50"/>
      <c r="K91" s="50"/>
      <c r="L91" s="50"/>
      <c r="M91" s="50"/>
      <c r="N91" s="50"/>
      <c r="O91" s="50"/>
      <c r="P91" s="50"/>
      <c r="Q91" s="50"/>
      <c r="R91" s="50"/>
    </row>
    <row r="92" s="53" customFormat="true" ht="16.5" spans="1:18">
      <c r="A92" s="50"/>
      <c r="B92" s="55"/>
      <c r="C92" s="55"/>
      <c r="D92" s="55"/>
      <c r="E92" s="55"/>
      <c r="F92" s="55"/>
      <c r="G92" s="55"/>
      <c r="H92" s="55"/>
      <c r="I92" s="55"/>
      <c r="J92" s="50"/>
      <c r="K92" s="50"/>
      <c r="L92" s="50"/>
      <c r="M92" s="50"/>
      <c r="N92" s="50"/>
      <c r="O92" s="50"/>
      <c r="P92" s="50"/>
      <c r="Q92" s="50"/>
      <c r="R92" s="50"/>
    </row>
    <row r="93" s="49" customFormat="true" ht="13.5" spans="1:18">
      <c r="A93" s="50"/>
      <c r="B93" s="55"/>
      <c r="C93" s="55"/>
      <c r="D93" s="55"/>
      <c r="E93" s="55"/>
      <c r="F93" s="55"/>
      <c r="G93" s="55"/>
      <c r="H93" s="55"/>
      <c r="I93" s="55"/>
      <c r="J93" s="50"/>
      <c r="K93" s="50"/>
      <c r="L93" s="50"/>
      <c r="M93" s="50"/>
      <c r="N93" s="50"/>
      <c r="O93" s="50"/>
      <c r="P93" s="50"/>
      <c r="Q93" s="50"/>
      <c r="R93" s="50"/>
    </row>
  </sheetData>
  <autoFilter ref="A6:WWA89">
    <extLst/>
  </autoFilter>
  <mergeCells count="9">
    <mergeCell ref="A2:R2"/>
    <mergeCell ref="A4:I4"/>
    <mergeCell ref="J4:R4"/>
    <mergeCell ref="B5:E5"/>
    <mergeCell ref="F5:I5"/>
    <mergeCell ref="K5:N5"/>
    <mergeCell ref="O5:R5"/>
    <mergeCell ref="A5:A6"/>
    <mergeCell ref="J5:J6"/>
  </mergeCells>
  <conditionalFormatting sqref="A70:A71">
    <cfRule type="expression" dxfId="0" priority="2" stopIfTrue="1">
      <formula>"len($A:$A)=3"</formula>
    </cfRule>
  </conditionalFormatting>
  <conditionalFormatting sqref="J86:J88">
    <cfRule type="expression" dxfId="0" priority="1" stopIfTrue="1">
      <formula>"len($A:$A)=3"</formula>
    </cfRule>
  </conditionalFormatting>
  <conditionalFormatting sqref="A32:A33 J70:J75">
    <cfRule type="expression" dxfId="0" priority="3" stopIfTrue="1">
      <formula>"len($A:$A)=3"</formula>
    </cfRule>
  </conditionalFormatting>
  <printOptions horizontalCentered="true"/>
  <pageMargins left="0.275" right="0.751388888888889" top="1" bottom="1" header="0.5" footer="0.5"/>
  <pageSetup paperSize="8" scale="63" fitToHeight="0" orientation="landscape" horizontalDpi="600"/>
  <headerFooter>
    <oddFooter>&amp;C第 &amp;P 页，共 &amp;N 页</oddFooter>
  </headerFooter>
  <rowBreaks count="1" manualBreakCount="1">
    <brk id="4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showZeros="0" view="pageBreakPreview" zoomScaleNormal="100" zoomScaleSheetLayoutView="100" workbookViewId="0">
      <selection activeCell="F4" sqref="F4"/>
    </sheetView>
  </sheetViews>
  <sheetFormatPr defaultColWidth="9" defaultRowHeight="15.75" outlineLevelCol="5"/>
  <cols>
    <col min="1" max="1" width="35.125" customWidth="true"/>
    <col min="2" max="2" width="60.125" customWidth="true"/>
    <col min="3" max="5" width="20.625" customWidth="true"/>
    <col min="6" max="6" width="20" style="26" customWidth="true"/>
  </cols>
  <sheetData>
    <row r="1" spans="1:6">
      <c r="A1" s="27" t="s">
        <v>131</v>
      </c>
      <c r="B1" s="28"/>
      <c r="C1" s="28"/>
      <c r="D1" s="28"/>
      <c r="E1" s="28"/>
      <c r="F1" s="43"/>
    </row>
    <row r="2" ht="21.75" spans="1:6">
      <c r="A2" s="29" t="s">
        <v>132</v>
      </c>
      <c r="B2" s="29"/>
      <c r="C2" s="29"/>
      <c r="D2" s="29"/>
      <c r="E2" s="29"/>
      <c r="F2" s="29"/>
    </row>
    <row r="3" spans="1:6">
      <c r="A3" s="28"/>
      <c r="B3" s="28"/>
      <c r="C3" s="28"/>
      <c r="D3" s="28"/>
      <c r="E3" s="28"/>
      <c r="F3" s="44" t="s">
        <v>4</v>
      </c>
    </row>
    <row r="4" ht="22" customHeight="true" spans="1:6">
      <c r="A4" s="30" t="s">
        <v>133</v>
      </c>
      <c r="B4" s="30" t="s">
        <v>134</v>
      </c>
      <c r="C4" s="31" t="s">
        <v>9</v>
      </c>
      <c r="D4" s="31" t="s">
        <v>10</v>
      </c>
      <c r="E4" s="31" t="s">
        <v>11</v>
      </c>
      <c r="F4" s="45" t="s">
        <v>12</v>
      </c>
    </row>
    <row r="5" s="25" customFormat="true" ht="21" customHeight="true" spans="1:6">
      <c r="A5" s="32"/>
      <c r="B5" s="33" t="s">
        <v>135</v>
      </c>
      <c r="C5" s="34">
        <v>3238529.85</v>
      </c>
      <c r="D5" s="34">
        <f>D81</f>
        <v>537200</v>
      </c>
      <c r="E5" s="34">
        <v>270000</v>
      </c>
      <c r="F5" s="34">
        <f>F10+F19+F81+F107+F112</f>
        <v>4045729.85</v>
      </c>
    </row>
    <row r="6" spans="1:6">
      <c r="A6" s="35" t="s">
        <v>136</v>
      </c>
      <c r="B6" s="35" t="s">
        <v>137</v>
      </c>
      <c r="C6" s="36"/>
      <c r="D6" s="36">
        <f t="shared" ref="D6:D37" si="0">F6-C6</f>
        <v>0</v>
      </c>
      <c r="E6" s="36"/>
      <c r="F6" s="36"/>
    </row>
    <row r="7" spans="1:6">
      <c r="A7" s="37" t="s">
        <v>138</v>
      </c>
      <c r="B7" s="37" t="s">
        <v>139</v>
      </c>
      <c r="C7" s="36"/>
      <c r="D7" s="36">
        <f t="shared" si="0"/>
        <v>0</v>
      </c>
      <c r="E7" s="36"/>
      <c r="F7" s="36"/>
    </row>
    <row r="8" spans="1:6">
      <c r="A8" s="37" t="s">
        <v>140</v>
      </c>
      <c r="B8" s="38" t="s">
        <v>141</v>
      </c>
      <c r="C8" s="36"/>
      <c r="D8" s="36">
        <f t="shared" si="0"/>
        <v>0</v>
      </c>
      <c r="E8" s="36"/>
      <c r="F8" s="36"/>
    </row>
    <row r="9" spans="1:6">
      <c r="A9" s="37" t="s">
        <v>142</v>
      </c>
      <c r="B9" s="38" t="s">
        <v>143</v>
      </c>
      <c r="C9" s="39"/>
      <c r="D9" s="39">
        <f t="shared" si="0"/>
        <v>0</v>
      </c>
      <c r="E9" s="39"/>
      <c r="F9" s="39"/>
    </row>
    <row r="10" spans="1:6">
      <c r="A10" s="35" t="s">
        <v>144</v>
      </c>
      <c r="B10" s="40" t="s">
        <v>145</v>
      </c>
      <c r="C10" s="36">
        <v>12.1</v>
      </c>
      <c r="D10" s="36">
        <f t="shared" si="0"/>
        <v>0</v>
      </c>
      <c r="E10" s="36"/>
      <c r="F10" s="36">
        <v>12.1</v>
      </c>
    </row>
    <row r="11" spans="1:6">
      <c r="A11" s="38" t="s">
        <v>146</v>
      </c>
      <c r="B11" s="38" t="s">
        <v>147</v>
      </c>
      <c r="C11" s="39">
        <v>12</v>
      </c>
      <c r="D11" s="39">
        <f t="shared" si="0"/>
        <v>0</v>
      </c>
      <c r="E11" s="39"/>
      <c r="F11" s="39">
        <v>12</v>
      </c>
    </row>
    <row r="12" spans="1:6">
      <c r="A12" s="38" t="s">
        <v>148</v>
      </c>
      <c r="B12" s="38" t="s">
        <v>149</v>
      </c>
      <c r="C12" s="39">
        <v>2.1</v>
      </c>
      <c r="D12" s="39">
        <f t="shared" si="0"/>
        <v>0</v>
      </c>
      <c r="E12" s="39"/>
      <c r="F12" s="39">
        <v>2.1</v>
      </c>
    </row>
    <row r="13" spans="1:6">
      <c r="A13" s="38" t="s">
        <v>150</v>
      </c>
      <c r="B13" s="38" t="s">
        <v>151</v>
      </c>
      <c r="C13" s="39">
        <v>10</v>
      </c>
      <c r="D13" s="39">
        <f t="shared" si="0"/>
        <v>0</v>
      </c>
      <c r="E13" s="39"/>
      <c r="F13" s="39">
        <v>10</v>
      </c>
    </row>
    <row r="14" spans="1:6">
      <c r="A14" s="38" t="s">
        <v>152</v>
      </c>
      <c r="B14" s="38" t="s">
        <v>153</v>
      </c>
      <c r="C14" s="36"/>
      <c r="D14" s="36">
        <f t="shared" si="0"/>
        <v>0</v>
      </c>
      <c r="E14" s="36"/>
      <c r="F14" s="36"/>
    </row>
    <row r="15" spans="1:6">
      <c r="A15" s="38" t="s">
        <v>154</v>
      </c>
      <c r="B15" s="38" t="s">
        <v>155</v>
      </c>
      <c r="C15" s="36"/>
      <c r="D15" s="36">
        <f t="shared" si="0"/>
        <v>0</v>
      </c>
      <c r="E15" s="36"/>
      <c r="F15" s="36"/>
    </row>
    <row r="16" spans="1:6">
      <c r="A16" s="38" t="s">
        <v>156</v>
      </c>
      <c r="B16" s="38" t="s">
        <v>149</v>
      </c>
      <c r="C16" s="36"/>
      <c r="D16" s="36">
        <f t="shared" si="0"/>
        <v>0</v>
      </c>
      <c r="E16" s="36"/>
      <c r="F16" s="36"/>
    </row>
    <row r="17" spans="1:6">
      <c r="A17" s="38" t="s">
        <v>157</v>
      </c>
      <c r="B17" s="38" t="s">
        <v>151</v>
      </c>
      <c r="C17" s="36"/>
      <c r="D17" s="36">
        <f t="shared" si="0"/>
        <v>0</v>
      </c>
      <c r="E17" s="36"/>
      <c r="F17" s="36"/>
    </row>
    <row r="18" spans="1:6">
      <c r="A18" s="38" t="s">
        <v>158</v>
      </c>
      <c r="B18" s="38" t="s">
        <v>159</v>
      </c>
      <c r="C18" s="36"/>
      <c r="D18" s="36">
        <f t="shared" si="0"/>
        <v>0</v>
      </c>
      <c r="E18" s="36"/>
      <c r="F18" s="36"/>
    </row>
    <row r="19" spans="1:6">
      <c r="A19" s="35" t="s">
        <v>160</v>
      </c>
      <c r="B19" s="40" t="s">
        <v>161</v>
      </c>
      <c r="C19" s="36">
        <v>2364129.98</v>
      </c>
      <c r="D19" s="36">
        <f t="shared" si="0"/>
        <v>0</v>
      </c>
      <c r="E19" s="36"/>
      <c r="F19" s="36">
        <v>2364129.98</v>
      </c>
    </row>
    <row r="20" spans="1:6">
      <c r="A20" s="38" t="s">
        <v>162</v>
      </c>
      <c r="B20" s="38" t="s">
        <v>163</v>
      </c>
      <c r="C20" s="39">
        <v>2211972.98</v>
      </c>
      <c r="D20" s="39">
        <f t="shared" si="0"/>
        <v>0</v>
      </c>
      <c r="E20" s="39"/>
      <c r="F20" s="39">
        <v>2211972.98</v>
      </c>
    </row>
    <row r="21" spans="1:6">
      <c r="A21" s="38" t="s">
        <v>164</v>
      </c>
      <c r="B21" s="38" t="s">
        <v>165</v>
      </c>
      <c r="C21" s="39">
        <v>766882.28</v>
      </c>
      <c r="D21" s="39">
        <f t="shared" si="0"/>
        <v>0</v>
      </c>
      <c r="E21" s="39"/>
      <c r="F21" s="39">
        <v>766882.28</v>
      </c>
    </row>
    <row r="22" spans="1:6">
      <c r="A22" s="38" t="s">
        <v>166</v>
      </c>
      <c r="B22" s="38" t="s">
        <v>167</v>
      </c>
      <c r="C22" s="39">
        <v>10000</v>
      </c>
      <c r="D22" s="39">
        <f t="shared" si="0"/>
        <v>0</v>
      </c>
      <c r="E22" s="39"/>
      <c r="F22" s="39">
        <v>10000</v>
      </c>
    </row>
    <row r="23" spans="1:6">
      <c r="A23" s="38" t="s">
        <v>168</v>
      </c>
      <c r="B23" s="38" t="s">
        <v>169</v>
      </c>
      <c r="C23" s="39">
        <v>152504.18</v>
      </c>
      <c r="D23" s="39">
        <f t="shared" si="0"/>
        <v>0</v>
      </c>
      <c r="E23" s="39"/>
      <c r="F23" s="39">
        <v>152504.18</v>
      </c>
    </row>
    <row r="24" spans="1:6">
      <c r="A24" s="38" t="s">
        <v>170</v>
      </c>
      <c r="B24" s="38" t="s">
        <v>171</v>
      </c>
      <c r="C24" s="39">
        <v>95842.75</v>
      </c>
      <c r="D24" s="39">
        <f t="shared" si="0"/>
        <v>0</v>
      </c>
      <c r="E24" s="39"/>
      <c r="F24" s="39">
        <v>95842.75</v>
      </c>
    </row>
    <row r="25" spans="1:6">
      <c r="A25" s="38" t="s">
        <v>172</v>
      </c>
      <c r="B25" s="38" t="s">
        <v>173</v>
      </c>
      <c r="C25" s="39">
        <v>30000</v>
      </c>
      <c r="D25" s="39">
        <f t="shared" si="0"/>
        <v>0</v>
      </c>
      <c r="E25" s="39"/>
      <c r="F25" s="39">
        <v>30000</v>
      </c>
    </row>
    <row r="26" spans="1:6">
      <c r="A26" s="38" t="s">
        <v>174</v>
      </c>
      <c r="B26" s="38" t="s">
        <v>175</v>
      </c>
      <c r="C26" s="39"/>
      <c r="D26" s="39">
        <f t="shared" si="0"/>
        <v>0</v>
      </c>
      <c r="E26" s="39"/>
      <c r="F26" s="39"/>
    </row>
    <row r="27" spans="1:6">
      <c r="A27" s="38" t="s">
        <v>176</v>
      </c>
      <c r="B27" s="38" t="s">
        <v>177</v>
      </c>
      <c r="C27" s="39"/>
      <c r="D27" s="39">
        <f t="shared" si="0"/>
        <v>0</v>
      </c>
      <c r="E27" s="39"/>
      <c r="F27" s="39"/>
    </row>
    <row r="28" spans="1:6">
      <c r="A28" s="38" t="s">
        <v>178</v>
      </c>
      <c r="B28" s="38" t="s">
        <v>179</v>
      </c>
      <c r="C28" s="39"/>
      <c r="D28" s="39">
        <f t="shared" si="0"/>
        <v>0</v>
      </c>
      <c r="E28" s="39"/>
      <c r="F28" s="39"/>
    </row>
    <row r="29" spans="1:6">
      <c r="A29" s="38" t="s">
        <v>180</v>
      </c>
      <c r="B29" s="38" t="s">
        <v>181</v>
      </c>
      <c r="C29" s="39">
        <v>1700</v>
      </c>
      <c r="D29" s="39">
        <f t="shared" si="0"/>
        <v>0</v>
      </c>
      <c r="E29" s="39"/>
      <c r="F29" s="39">
        <v>1700</v>
      </c>
    </row>
    <row r="30" spans="1:6">
      <c r="A30" s="38" t="s">
        <v>182</v>
      </c>
      <c r="B30" s="38" t="s">
        <v>183</v>
      </c>
      <c r="C30" s="39"/>
      <c r="D30" s="39">
        <f t="shared" si="0"/>
        <v>0</v>
      </c>
      <c r="E30" s="39"/>
      <c r="F30" s="39"/>
    </row>
    <row r="31" spans="1:6">
      <c r="A31" s="38" t="s">
        <v>184</v>
      </c>
      <c r="B31" s="38" t="s">
        <v>185</v>
      </c>
      <c r="C31" s="39"/>
      <c r="D31" s="39">
        <f t="shared" si="0"/>
        <v>0</v>
      </c>
      <c r="E31" s="39"/>
      <c r="F31" s="39"/>
    </row>
    <row r="32" spans="1:6">
      <c r="A32" s="38" t="s">
        <v>186</v>
      </c>
      <c r="B32" s="38" t="s">
        <v>187</v>
      </c>
      <c r="C32" s="39">
        <v>1100</v>
      </c>
      <c r="D32" s="39">
        <f t="shared" si="0"/>
        <v>0</v>
      </c>
      <c r="E32" s="39"/>
      <c r="F32" s="39">
        <v>1100</v>
      </c>
    </row>
    <row r="33" spans="1:6">
      <c r="A33" s="38" t="s">
        <v>188</v>
      </c>
      <c r="B33" s="38" t="s">
        <v>189</v>
      </c>
      <c r="C33" s="39"/>
      <c r="D33" s="39">
        <f t="shared" si="0"/>
        <v>0</v>
      </c>
      <c r="E33" s="39"/>
      <c r="F33" s="39"/>
    </row>
    <row r="34" spans="1:6">
      <c r="A34" s="38" t="s">
        <v>190</v>
      </c>
      <c r="B34" s="38" t="s">
        <v>191</v>
      </c>
      <c r="C34" s="39"/>
      <c r="D34" s="39">
        <f t="shared" si="0"/>
        <v>0</v>
      </c>
      <c r="E34" s="39"/>
      <c r="F34" s="39"/>
    </row>
    <row r="35" spans="1:6">
      <c r="A35" s="38" t="s">
        <v>192</v>
      </c>
      <c r="B35" s="38" t="s">
        <v>193</v>
      </c>
      <c r="C35" s="39">
        <v>1153943.77</v>
      </c>
      <c r="D35" s="39">
        <f t="shared" si="0"/>
        <v>0</v>
      </c>
      <c r="E35" s="39"/>
      <c r="F35" s="39">
        <v>1153943.77</v>
      </c>
    </row>
    <row r="36" spans="1:6">
      <c r="A36" s="38" t="s">
        <v>194</v>
      </c>
      <c r="B36" s="38" t="s">
        <v>195</v>
      </c>
      <c r="C36" s="39">
        <v>20000</v>
      </c>
      <c r="D36" s="39">
        <f t="shared" si="0"/>
        <v>0</v>
      </c>
      <c r="E36" s="39"/>
      <c r="F36" s="39">
        <v>20000</v>
      </c>
    </row>
    <row r="37" spans="1:6">
      <c r="A37" s="38" t="s">
        <v>196</v>
      </c>
      <c r="B37" s="38" t="s">
        <v>165</v>
      </c>
      <c r="C37" s="39">
        <v>15000</v>
      </c>
      <c r="D37" s="39">
        <f t="shared" si="0"/>
        <v>0</v>
      </c>
      <c r="E37" s="39"/>
      <c r="F37" s="39">
        <v>15000</v>
      </c>
    </row>
    <row r="38" spans="1:6">
      <c r="A38" s="38" t="s">
        <v>197</v>
      </c>
      <c r="B38" s="38" t="s">
        <v>167</v>
      </c>
      <c r="C38" s="39"/>
      <c r="D38" s="39">
        <f t="shared" ref="D38:D69" si="1">F38-C38</f>
        <v>0</v>
      </c>
      <c r="E38" s="39"/>
      <c r="F38" s="39"/>
    </row>
    <row r="39" spans="1:6">
      <c r="A39" s="38" t="s">
        <v>198</v>
      </c>
      <c r="B39" s="38" t="s">
        <v>199</v>
      </c>
      <c r="C39" s="39">
        <v>5000</v>
      </c>
      <c r="D39" s="39">
        <f t="shared" si="1"/>
        <v>0</v>
      </c>
      <c r="E39" s="39"/>
      <c r="F39" s="39">
        <v>5000</v>
      </c>
    </row>
    <row r="40" spans="1:6">
      <c r="A40" s="38" t="s">
        <v>200</v>
      </c>
      <c r="B40" s="38" t="s">
        <v>201</v>
      </c>
      <c r="C40" s="41">
        <v>5500</v>
      </c>
      <c r="D40" s="41">
        <f t="shared" si="1"/>
        <v>0</v>
      </c>
      <c r="E40" s="41"/>
      <c r="F40" s="41">
        <v>5500</v>
      </c>
    </row>
    <row r="41" spans="1:6">
      <c r="A41" s="38" t="s">
        <v>202</v>
      </c>
      <c r="B41" s="38" t="s">
        <v>203</v>
      </c>
      <c r="C41" s="39">
        <v>101657</v>
      </c>
      <c r="D41" s="39">
        <f t="shared" si="1"/>
        <v>0</v>
      </c>
      <c r="E41" s="39"/>
      <c r="F41" s="39">
        <v>101657</v>
      </c>
    </row>
    <row r="42" spans="1:6">
      <c r="A42" s="38" t="s">
        <v>204</v>
      </c>
      <c r="B42" s="38" t="s">
        <v>205</v>
      </c>
      <c r="C42" s="39">
        <v>33009</v>
      </c>
      <c r="D42" s="39">
        <f t="shared" si="1"/>
        <v>0</v>
      </c>
      <c r="E42" s="39"/>
      <c r="F42" s="39">
        <v>33009</v>
      </c>
    </row>
    <row r="43" spans="1:6">
      <c r="A43" s="38" t="s">
        <v>206</v>
      </c>
      <c r="B43" s="38" t="s">
        <v>207</v>
      </c>
      <c r="C43" s="39">
        <v>15043</v>
      </c>
      <c r="D43" s="39">
        <f t="shared" si="1"/>
        <v>0</v>
      </c>
      <c r="E43" s="39"/>
      <c r="F43" s="39">
        <v>15043</v>
      </c>
    </row>
    <row r="44" spans="1:6">
      <c r="A44" s="38" t="s">
        <v>208</v>
      </c>
      <c r="B44" s="38" t="s">
        <v>209</v>
      </c>
      <c r="C44" s="39"/>
      <c r="D44" s="39">
        <f t="shared" si="1"/>
        <v>0</v>
      </c>
      <c r="E44" s="39"/>
      <c r="F44" s="39"/>
    </row>
    <row r="45" spans="1:6">
      <c r="A45" s="38" t="s">
        <v>210</v>
      </c>
      <c r="B45" s="38" t="s">
        <v>211</v>
      </c>
      <c r="C45" s="39"/>
      <c r="D45" s="39">
        <f t="shared" si="1"/>
        <v>0</v>
      </c>
      <c r="E45" s="39"/>
      <c r="F45" s="39"/>
    </row>
    <row r="46" spans="1:6">
      <c r="A46" s="38" t="s">
        <v>212</v>
      </c>
      <c r="B46" s="38" t="s">
        <v>213</v>
      </c>
      <c r="C46" s="39">
        <v>53605</v>
      </c>
      <c r="D46" s="39">
        <f t="shared" si="1"/>
        <v>0</v>
      </c>
      <c r="E46" s="39"/>
      <c r="F46" s="39">
        <v>53605</v>
      </c>
    </row>
    <row r="47" spans="1:6">
      <c r="A47" s="38" t="s">
        <v>214</v>
      </c>
      <c r="B47" s="38" t="s">
        <v>215</v>
      </c>
      <c r="C47" s="39">
        <v>25000</v>
      </c>
      <c r="D47" s="39">
        <f t="shared" si="1"/>
        <v>0</v>
      </c>
      <c r="E47" s="39"/>
      <c r="F47" s="39">
        <v>25000</v>
      </c>
    </row>
    <row r="48" spans="1:6">
      <c r="A48" s="38" t="s">
        <v>216</v>
      </c>
      <c r="B48" s="38" t="s">
        <v>217</v>
      </c>
      <c r="C48" s="39"/>
      <c r="D48" s="39">
        <f t="shared" si="1"/>
        <v>0</v>
      </c>
      <c r="E48" s="39"/>
      <c r="F48" s="39"/>
    </row>
    <row r="49" spans="1:6">
      <c r="A49" s="38" t="s">
        <v>218</v>
      </c>
      <c r="B49" s="38" t="s">
        <v>219</v>
      </c>
      <c r="C49" s="39"/>
      <c r="D49" s="39">
        <f t="shared" si="1"/>
        <v>0</v>
      </c>
      <c r="E49" s="39"/>
      <c r="F49" s="39"/>
    </row>
    <row r="50" spans="1:6">
      <c r="A50" s="38" t="s">
        <v>220</v>
      </c>
      <c r="B50" s="38" t="s">
        <v>221</v>
      </c>
      <c r="C50" s="39">
        <v>25000</v>
      </c>
      <c r="D50" s="39">
        <f t="shared" si="1"/>
        <v>0</v>
      </c>
      <c r="E50" s="39"/>
      <c r="F50" s="39">
        <v>25000</v>
      </c>
    </row>
    <row r="51" spans="1:6">
      <c r="A51" s="42">
        <v>21215</v>
      </c>
      <c r="B51" s="38" t="s">
        <v>222</v>
      </c>
      <c r="C51" s="39"/>
      <c r="D51" s="39">
        <f t="shared" si="1"/>
        <v>0</v>
      </c>
      <c r="E51" s="39"/>
      <c r="F51" s="39"/>
    </row>
    <row r="52" spans="1:6">
      <c r="A52" s="42">
        <v>2121501</v>
      </c>
      <c r="B52" s="38" t="s">
        <v>165</v>
      </c>
      <c r="C52" s="39"/>
      <c r="D52" s="39">
        <f t="shared" si="1"/>
        <v>0</v>
      </c>
      <c r="E52" s="39"/>
      <c r="F52" s="39"/>
    </row>
    <row r="53" spans="1:6">
      <c r="A53" s="42">
        <v>2121502</v>
      </c>
      <c r="B53" s="38" t="s">
        <v>167</v>
      </c>
      <c r="C53" s="39"/>
      <c r="D53" s="39">
        <f t="shared" si="1"/>
        <v>0</v>
      </c>
      <c r="E53" s="39"/>
      <c r="F53" s="39"/>
    </row>
    <row r="54" spans="1:6">
      <c r="A54" s="42">
        <v>2121599</v>
      </c>
      <c r="B54" s="38" t="s">
        <v>223</v>
      </c>
      <c r="C54" s="39"/>
      <c r="D54" s="39">
        <f t="shared" si="1"/>
        <v>0</v>
      </c>
      <c r="E54" s="39"/>
      <c r="F54" s="39"/>
    </row>
    <row r="55" spans="1:6">
      <c r="A55" s="42">
        <v>21219</v>
      </c>
      <c r="B55" s="38" t="s">
        <v>224</v>
      </c>
      <c r="C55" s="39"/>
      <c r="D55" s="39">
        <f t="shared" si="1"/>
        <v>0</v>
      </c>
      <c r="E55" s="39"/>
      <c r="F55" s="39"/>
    </row>
    <row r="56" spans="1:6">
      <c r="A56" s="42">
        <v>2121903</v>
      </c>
      <c r="B56" s="38" t="s">
        <v>169</v>
      </c>
      <c r="C56" s="39"/>
      <c r="D56" s="39">
        <f t="shared" si="1"/>
        <v>0</v>
      </c>
      <c r="E56" s="39"/>
      <c r="F56" s="39"/>
    </row>
    <row r="57" spans="1:6">
      <c r="A57" s="42">
        <v>2121904</v>
      </c>
      <c r="B57" s="38" t="s">
        <v>171</v>
      </c>
      <c r="C57" s="39"/>
      <c r="D57" s="39">
        <f t="shared" si="1"/>
        <v>0</v>
      </c>
      <c r="E57" s="39"/>
      <c r="F57" s="39"/>
    </row>
    <row r="58" spans="1:6">
      <c r="A58" s="42">
        <v>2121999</v>
      </c>
      <c r="B58" s="38" t="s">
        <v>225</v>
      </c>
      <c r="C58" s="39"/>
      <c r="D58" s="39">
        <f t="shared" si="1"/>
        <v>0</v>
      </c>
      <c r="E58" s="39"/>
      <c r="F58" s="39"/>
    </row>
    <row r="59" spans="1:6">
      <c r="A59" s="35" t="s">
        <v>226</v>
      </c>
      <c r="B59" s="40" t="s">
        <v>227</v>
      </c>
      <c r="C59" s="39"/>
      <c r="D59" s="39">
        <f t="shared" si="1"/>
        <v>0</v>
      </c>
      <c r="E59" s="39"/>
      <c r="F59" s="39"/>
    </row>
    <row r="60" spans="1:6">
      <c r="A60" s="38" t="s">
        <v>228</v>
      </c>
      <c r="B60" s="38" t="s">
        <v>229</v>
      </c>
      <c r="C60" s="36"/>
      <c r="D60" s="36">
        <f t="shared" si="1"/>
        <v>0</v>
      </c>
      <c r="E60" s="36"/>
      <c r="F60" s="36"/>
    </row>
    <row r="61" spans="1:6">
      <c r="A61" s="38" t="s">
        <v>230</v>
      </c>
      <c r="B61" s="38" t="s">
        <v>151</v>
      </c>
      <c r="C61" s="36"/>
      <c r="D61" s="36">
        <f t="shared" si="1"/>
        <v>0</v>
      </c>
      <c r="E61" s="36"/>
      <c r="F61" s="36"/>
    </row>
    <row r="62" spans="1:6">
      <c r="A62" s="38" t="s">
        <v>231</v>
      </c>
      <c r="B62" s="38" t="s">
        <v>232</v>
      </c>
      <c r="C62" s="36"/>
      <c r="D62" s="36">
        <f t="shared" si="1"/>
        <v>0</v>
      </c>
      <c r="E62" s="36"/>
      <c r="F62" s="36"/>
    </row>
    <row r="63" spans="1:6">
      <c r="A63" s="38" t="s">
        <v>233</v>
      </c>
      <c r="B63" s="38" t="s">
        <v>234</v>
      </c>
      <c r="C63" s="36"/>
      <c r="D63" s="36">
        <f t="shared" si="1"/>
        <v>0</v>
      </c>
      <c r="E63" s="36"/>
      <c r="F63" s="36"/>
    </row>
    <row r="64" spans="1:6">
      <c r="A64" s="38" t="s">
        <v>235</v>
      </c>
      <c r="B64" s="38" t="s">
        <v>236</v>
      </c>
      <c r="C64" s="36"/>
      <c r="D64" s="36">
        <f t="shared" si="1"/>
        <v>0</v>
      </c>
      <c r="E64" s="36"/>
      <c r="F64" s="36"/>
    </row>
    <row r="65" spans="1:6">
      <c r="A65" s="38" t="s">
        <v>237</v>
      </c>
      <c r="B65" s="38" t="s">
        <v>238</v>
      </c>
      <c r="C65" s="36"/>
      <c r="D65" s="36">
        <f t="shared" si="1"/>
        <v>0</v>
      </c>
      <c r="E65" s="36"/>
      <c r="F65" s="36"/>
    </row>
    <row r="66" spans="1:6">
      <c r="A66" s="38" t="s">
        <v>239</v>
      </c>
      <c r="B66" s="38" t="s">
        <v>151</v>
      </c>
      <c r="C66" s="36"/>
      <c r="D66" s="36">
        <f t="shared" si="1"/>
        <v>0</v>
      </c>
      <c r="E66" s="36"/>
      <c r="F66" s="36"/>
    </row>
    <row r="67" spans="1:6">
      <c r="A67" s="38" t="s">
        <v>240</v>
      </c>
      <c r="B67" s="38" t="s">
        <v>232</v>
      </c>
      <c r="C67" s="36"/>
      <c r="D67" s="36">
        <f t="shared" si="1"/>
        <v>0</v>
      </c>
      <c r="E67" s="36"/>
      <c r="F67" s="36"/>
    </row>
    <row r="68" spans="1:6">
      <c r="A68" s="38" t="s">
        <v>241</v>
      </c>
      <c r="B68" s="38" t="s">
        <v>242</v>
      </c>
      <c r="C68" s="36"/>
      <c r="D68" s="36">
        <f t="shared" si="1"/>
        <v>0</v>
      </c>
      <c r="E68" s="36"/>
      <c r="F68" s="36"/>
    </row>
    <row r="69" spans="1:6">
      <c r="A69" s="38" t="s">
        <v>243</v>
      </c>
      <c r="B69" s="38" t="s">
        <v>244</v>
      </c>
      <c r="C69" s="36"/>
      <c r="D69" s="36">
        <f t="shared" si="1"/>
        <v>0</v>
      </c>
      <c r="E69" s="36"/>
      <c r="F69" s="36"/>
    </row>
    <row r="70" spans="1:6">
      <c r="A70" s="38" t="s">
        <v>245</v>
      </c>
      <c r="B70" s="38" t="s">
        <v>246</v>
      </c>
      <c r="C70" s="36"/>
      <c r="D70" s="36">
        <f t="shared" ref="D70:D101" si="2">F70-C70</f>
        <v>0</v>
      </c>
      <c r="E70" s="36"/>
      <c r="F70" s="36"/>
    </row>
    <row r="71" spans="1:6">
      <c r="A71" s="38" t="s">
        <v>247</v>
      </c>
      <c r="B71" s="38" t="s">
        <v>248</v>
      </c>
      <c r="C71" s="36"/>
      <c r="D71" s="36">
        <f t="shared" si="2"/>
        <v>0</v>
      </c>
      <c r="E71" s="36"/>
      <c r="F71" s="36"/>
    </row>
    <row r="72" spans="1:6">
      <c r="A72" s="38" t="s">
        <v>249</v>
      </c>
      <c r="B72" s="38" t="s">
        <v>250</v>
      </c>
      <c r="C72" s="36"/>
      <c r="D72" s="36">
        <f t="shared" si="2"/>
        <v>0</v>
      </c>
      <c r="E72" s="36"/>
      <c r="F72" s="36"/>
    </row>
    <row r="73" spans="1:6">
      <c r="A73" s="38" t="s">
        <v>251</v>
      </c>
      <c r="B73" s="38" t="s">
        <v>252</v>
      </c>
      <c r="C73" s="36"/>
      <c r="D73" s="36">
        <f t="shared" si="2"/>
        <v>0</v>
      </c>
      <c r="E73" s="36"/>
      <c r="F73" s="36"/>
    </row>
    <row r="74" spans="1:6">
      <c r="A74" s="38" t="s">
        <v>253</v>
      </c>
      <c r="B74" s="38" t="s">
        <v>254</v>
      </c>
      <c r="C74" s="36"/>
      <c r="D74" s="36">
        <f t="shared" si="2"/>
        <v>0</v>
      </c>
      <c r="E74" s="36"/>
      <c r="F74" s="36"/>
    </row>
    <row r="75" spans="1:6">
      <c r="A75" s="40" t="s">
        <v>255</v>
      </c>
      <c r="B75" s="40" t="s">
        <v>256</v>
      </c>
      <c r="C75" s="36"/>
      <c r="D75" s="36">
        <f t="shared" si="2"/>
        <v>0</v>
      </c>
      <c r="E75" s="36"/>
      <c r="F75" s="36"/>
    </row>
    <row r="76" spans="1:6">
      <c r="A76" s="38" t="s">
        <v>257</v>
      </c>
      <c r="B76" s="38" t="s">
        <v>258</v>
      </c>
      <c r="C76" s="36"/>
      <c r="D76" s="36">
        <f t="shared" si="2"/>
        <v>0</v>
      </c>
      <c r="E76" s="36"/>
      <c r="F76" s="36"/>
    </row>
    <row r="77" spans="1:6">
      <c r="A77" s="38" t="s">
        <v>259</v>
      </c>
      <c r="B77" s="38" t="s">
        <v>260</v>
      </c>
      <c r="C77" s="39"/>
      <c r="D77" s="39">
        <f t="shared" si="2"/>
        <v>0</v>
      </c>
      <c r="E77" s="39"/>
      <c r="F77" s="39"/>
    </row>
    <row r="78" spans="1:6">
      <c r="A78" s="38" t="s">
        <v>261</v>
      </c>
      <c r="B78" s="38" t="s">
        <v>262</v>
      </c>
      <c r="C78" s="39"/>
      <c r="D78" s="39">
        <f t="shared" si="2"/>
        <v>0</v>
      </c>
      <c r="E78" s="39"/>
      <c r="F78" s="39"/>
    </row>
    <row r="79" spans="1:6">
      <c r="A79" s="38" t="s">
        <v>263</v>
      </c>
      <c r="B79" s="38" t="s">
        <v>264</v>
      </c>
      <c r="C79" s="39"/>
      <c r="D79" s="39">
        <f t="shared" si="2"/>
        <v>0</v>
      </c>
      <c r="E79" s="39"/>
      <c r="F79" s="39"/>
    </row>
    <row r="80" spans="1:6">
      <c r="A80" s="38" t="s">
        <v>265</v>
      </c>
      <c r="B80" s="38" t="s">
        <v>266</v>
      </c>
      <c r="C80" s="39"/>
      <c r="D80" s="39">
        <f t="shared" si="2"/>
        <v>0</v>
      </c>
      <c r="E80" s="39"/>
      <c r="F80" s="39"/>
    </row>
    <row r="81" spans="1:6">
      <c r="A81" s="40" t="s">
        <v>267</v>
      </c>
      <c r="B81" s="40" t="s">
        <v>268</v>
      </c>
      <c r="C81" s="36">
        <v>485303.44</v>
      </c>
      <c r="D81" s="36">
        <v>537200</v>
      </c>
      <c r="E81" s="36">
        <v>270000</v>
      </c>
      <c r="F81" s="41">
        <f>C81+D81+E81</f>
        <v>1292503.44</v>
      </c>
    </row>
    <row r="82" spans="1:6">
      <c r="A82" s="38" t="s">
        <v>269</v>
      </c>
      <c r="B82" s="38" t="s">
        <v>270</v>
      </c>
      <c r="C82" s="41">
        <v>484355.81</v>
      </c>
      <c r="D82" s="41">
        <v>537200</v>
      </c>
      <c r="E82" s="41">
        <v>270000</v>
      </c>
      <c r="F82" s="41">
        <f>C82+D82+E82</f>
        <v>1291555.81</v>
      </c>
    </row>
    <row r="83" spans="1:6">
      <c r="A83" s="42">
        <v>2290401</v>
      </c>
      <c r="B83" s="38" t="s">
        <v>271</v>
      </c>
      <c r="C83" s="41"/>
      <c r="D83" s="41">
        <f t="shared" si="2"/>
        <v>0</v>
      </c>
      <c r="E83" s="41"/>
      <c r="F83" s="41"/>
    </row>
    <row r="84" spans="1:6">
      <c r="A84" s="42">
        <v>2290402</v>
      </c>
      <c r="B84" s="38" t="s">
        <v>272</v>
      </c>
      <c r="C84" s="41">
        <v>484355.81</v>
      </c>
      <c r="D84" s="41">
        <v>537200</v>
      </c>
      <c r="E84" s="41">
        <v>270000</v>
      </c>
      <c r="F84" s="41">
        <f>C84+D84+E84</f>
        <v>1291555.81</v>
      </c>
    </row>
    <row r="85" spans="1:6">
      <c r="A85" s="42">
        <v>2290403</v>
      </c>
      <c r="B85" s="38" t="s">
        <v>273</v>
      </c>
      <c r="C85" s="41"/>
      <c r="D85" s="41">
        <f t="shared" si="2"/>
        <v>0</v>
      </c>
      <c r="E85" s="41"/>
      <c r="F85" s="41"/>
    </row>
    <row r="86" spans="1:6">
      <c r="A86" s="38" t="s">
        <v>274</v>
      </c>
      <c r="B86" s="38" t="s">
        <v>275</v>
      </c>
      <c r="C86" s="41"/>
      <c r="D86" s="41">
        <f t="shared" si="2"/>
        <v>0</v>
      </c>
      <c r="E86" s="41"/>
      <c r="F86" s="41"/>
    </row>
    <row r="87" spans="1:6">
      <c r="A87" s="38" t="s">
        <v>276</v>
      </c>
      <c r="B87" s="38" t="s">
        <v>277</v>
      </c>
      <c r="C87" s="41"/>
      <c r="D87" s="41">
        <f t="shared" si="2"/>
        <v>0</v>
      </c>
      <c r="E87" s="41"/>
      <c r="F87" s="41"/>
    </row>
    <row r="88" spans="1:6">
      <c r="A88" s="38" t="s">
        <v>278</v>
      </c>
      <c r="B88" s="38" t="s">
        <v>279</v>
      </c>
      <c r="C88" s="41"/>
      <c r="D88" s="41">
        <f t="shared" si="2"/>
        <v>0</v>
      </c>
      <c r="E88" s="41"/>
      <c r="F88" s="41"/>
    </row>
    <row r="89" spans="1:6">
      <c r="A89" s="38" t="s">
        <v>280</v>
      </c>
      <c r="B89" s="38" t="s">
        <v>281</v>
      </c>
      <c r="C89" s="41"/>
      <c r="D89" s="41">
        <f t="shared" si="2"/>
        <v>0</v>
      </c>
      <c r="E89" s="41"/>
      <c r="F89" s="41"/>
    </row>
    <row r="90" spans="1:6">
      <c r="A90" s="38" t="s">
        <v>282</v>
      </c>
      <c r="B90" s="38" t="s">
        <v>283</v>
      </c>
      <c r="C90" s="41"/>
      <c r="D90" s="41">
        <f t="shared" si="2"/>
        <v>0</v>
      </c>
      <c r="E90" s="41"/>
      <c r="F90" s="41"/>
    </row>
    <row r="91" spans="1:6">
      <c r="A91" s="38" t="s">
        <v>284</v>
      </c>
      <c r="B91" s="38" t="s">
        <v>285</v>
      </c>
      <c r="C91" s="41"/>
      <c r="D91" s="41">
        <f t="shared" si="2"/>
        <v>0</v>
      </c>
      <c r="E91" s="41"/>
      <c r="F91" s="41"/>
    </row>
    <row r="92" spans="1:6">
      <c r="A92" s="38" t="s">
        <v>286</v>
      </c>
      <c r="B92" s="38" t="s">
        <v>287</v>
      </c>
      <c r="C92" s="41"/>
      <c r="D92" s="41">
        <f t="shared" si="2"/>
        <v>0</v>
      </c>
      <c r="E92" s="41"/>
      <c r="F92" s="41"/>
    </row>
    <row r="93" spans="1:6">
      <c r="A93" s="38" t="s">
        <v>288</v>
      </c>
      <c r="B93" s="38" t="s">
        <v>289</v>
      </c>
      <c r="C93" s="41"/>
      <c r="D93" s="41">
        <f t="shared" si="2"/>
        <v>0</v>
      </c>
      <c r="E93" s="41"/>
      <c r="F93" s="41"/>
    </row>
    <row r="94" spans="1:6">
      <c r="A94" s="38" t="s">
        <v>290</v>
      </c>
      <c r="B94" s="38" t="s">
        <v>291</v>
      </c>
      <c r="C94" s="41"/>
      <c r="D94" s="41">
        <f t="shared" si="2"/>
        <v>0</v>
      </c>
      <c r="E94" s="41"/>
      <c r="F94" s="41"/>
    </row>
    <row r="95" spans="1:6">
      <c r="A95" s="38" t="s">
        <v>292</v>
      </c>
      <c r="B95" s="38" t="s">
        <v>293</v>
      </c>
      <c r="C95" s="41">
        <v>947.63</v>
      </c>
      <c r="D95" s="41">
        <f t="shared" si="2"/>
        <v>0</v>
      </c>
      <c r="E95" s="41"/>
      <c r="F95" s="41">
        <v>947.63</v>
      </c>
    </row>
    <row r="96" spans="1:6">
      <c r="A96" s="38" t="s">
        <v>294</v>
      </c>
      <c r="B96" s="38" t="s">
        <v>295</v>
      </c>
      <c r="C96" s="41"/>
      <c r="D96" s="41">
        <f t="shared" si="2"/>
        <v>0</v>
      </c>
      <c r="E96" s="41"/>
      <c r="F96" s="41"/>
    </row>
    <row r="97" spans="1:6">
      <c r="A97" s="38" t="s">
        <v>296</v>
      </c>
      <c r="B97" s="38" t="s">
        <v>297</v>
      </c>
      <c r="C97" s="41">
        <v>480.74</v>
      </c>
      <c r="D97" s="41">
        <f t="shared" si="2"/>
        <v>0</v>
      </c>
      <c r="E97" s="41"/>
      <c r="F97" s="41">
        <v>480.74</v>
      </c>
    </row>
    <row r="98" spans="1:6">
      <c r="A98" s="38" t="s">
        <v>298</v>
      </c>
      <c r="B98" s="38" t="s">
        <v>299</v>
      </c>
      <c r="C98" s="41">
        <v>8.06</v>
      </c>
      <c r="D98" s="41">
        <f t="shared" si="2"/>
        <v>0</v>
      </c>
      <c r="E98" s="41"/>
      <c r="F98" s="41">
        <v>8.06</v>
      </c>
    </row>
    <row r="99" spans="1:6">
      <c r="A99" s="38" t="s">
        <v>300</v>
      </c>
      <c r="B99" s="38" t="s">
        <v>301</v>
      </c>
      <c r="C99" s="41"/>
      <c r="D99" s="41">
        <f t="shared" si="2"/>
        <v>0</v>
      </c>
      <c r="E99" s="41"/>
      <c r="F99" s="41"/>
    </row>
    <row r="100" spans="1:6">
      <c r="A100" s="38" t="s">
        <v>302</v>
      </c>
      <c r="B100" s="38" t="s">
        <v>303</v>
      </c>
      <c r="C100" s="41"/>
      <c r="D100" s="41">
        <f t="shared" si="2"/>
        <v>0</v>
      </c>
      <c r="E100" s="41"/>
      <c r="F100" s="41"/>
    </row>
    <row r="101" spans="1:6">
      <c r="A101" s="38" t="s">
        <v>304</v>
      </c>
      <c r="B101" s="38" t="s">
        <v>305</v>
      </c>
      <c r="C101" s="41">
        <v>237.88</v>
      </c>
      <c r="D101" s="41">
        <f t="shared" si="2"/>
        <v>0</v>
      </c>
      <c r="E101" s="41"/>
      <c r="F101" s="41">
        <v>237.88</v>
      </c>
    </row>
    <row r="102" spans="1:6">
      <c r="A102" s="38" t="s">
        <v>306</v>
      </c>
      <c r="B102" s="38" t="s">
        <v>307</v>
      </c>
      <c r="C102" s="41"/>
      <c r="D102" s="41">
        <f t="shared" ref="D102:D128" si="3">F102-C102</f>
        <v>0</v>
      </c>
      <c r="E102" s="41"/>
      <c r="F102" s="41"/>
    </row>
    <row r="103" spans="1:6">
      <c r="A103" s="38" t="s">
        <v>308</v>
      </c>
      <c r="B103" s="38" t="s">
        <v>309</v>
      </c>
      <c r="C103" s="41"/>
      <c r="D103" s="41">
        <f t="shared" si="3"/>
        <v>0</v>
      </c>
      <c r="E103" s="41"/>
      <c r="F103" s="41"/>
    </row>
    <row r="104" spans="1:6">
      <c r="A104" s="38" t="s">
        <v>310</v>
      </c>
      <c r="B104" s="38" t="s">
        <v>311</v>
      </c>
      <c r="C104" s="41"/>
      <c r="D104" s="41">
        <f t="shared" si="3"/>
        <v>0</v>
      </c>
      <c r="E104" s="41"/>
      <c r="F104" s="41"/>
    </row>
    <row r="105" spans="1:6">
      <c r="A105" s="38" t="s">
        <v>312</v>
      </c>
      <c r="B105" s="38" t="s">
        <v>313</v>
      </c>
      <c r="C105" s="41"/>
      <c r="D105" s="41">
        <f t="shared" si="3"/>
        <v>0</v>
      </c>
      <c r="E105" s="41"/>
      <c r="F105" s="41"/>
    </row>
    <row r="106" spans="1:6">
      <c r="A106" s="38" t="s">
        <v>314</v>
      </c>
      <c r="B106" s="38" t="s">
        <v>315</v>
      </c>
      <c r="C106" s="41">
        <v>220.95</v>
      </c>
      <c r="D106" s="41">
        <f t="shared" si="3"/>
        <v>0</v>
      </c>
      <c r="E106" s="41"/>
      <c r="F106" s="41">
        <v>220.95</v>
      </c>
    </row>
    <row r="107" spans="1:6">
      <c r="A107" s="46">
        <v>231</v>
      </c>
      <c r="B107" s="40" t="s">
        <v>316</v>
      </c>
      <c r="C107" s="47">
        <v>230855.94</v>
      </c>
      <c r="D107" s="47">
        <f t="shared" si="3"/>
        <v>0</v>
      </c>
      <c r="E107" s="47"/>
      <c r="F107" s="47">
        <v>230855.94</v>
      </c>
    </row>
    <row r="108" spans="1:6">
      <c r="A108" s="42">
        <v>23104</v>
      </c>
      <c r="B108" s="38" t="s">
        <v>317</v>
      </c>
      <c r="C108" s="47"/>
      <c r="D108" s="47">
        <f t="shared" si="3"/>
        <v>0</v>
      </c>
      <c r="E108" s="47"/>
      <c r="F108" s="47"/>
    </row>
    <row r="109" spans="1:6">
      <c r="A109" s="42">
        <v>2310411</v>
      </c>
      <c r="B109" s="38" t="s">
        <v>318</v>
      </c>
      <c r="C109" s="41">
        <v>150855.94</v>
      </c>
      <c r="D109" s="41">
        <f t="shared" si="3"/>
        <v>0</v>
      </c>
      <c r="E109" s="41"/>
      <c r="F109" s="41">
        <v>150855.94</v>
      </c>
    </row>
    <row r="110" spans="1:6">
      <c r="A110" s="42">
        <v>2310431</v>
      </c>
      <c r="B110" s="38" t="s">
        <v>319</v>
      </c>
      <c r="C110" s="41">
        <v>80000</v>
      </c>
      <c r="D110" s="41">
        <f t="shared" si="3"/>
        <v>0</v>
      </c>
      <c r="E110" s="41"/>
      <c r="F110" s="41">
        <v>80000</v>
      </c>
    </row>
    <row r="111" spans="1:6">
      <c r="A111" s="42">
        <v>2310499</v>
      </c>
      <c r="B111" s="38" t="s">
        <v>320</v>
      </c>
      <c r="C111" s="41"/>
      <c r="D111" s="41">
        <f t="shared" si="3"/>
        <v>0</v>
      </c>
      <c r="E111" s="41"/>
      <c r="F111" s="41"/>
    </row>
    <row r="112" spans="1:6">
      <c r="A112" s="40" t="s">
        <v>321</v>
      </c>
      <c r="B112" s="40" t="s">
        <v>322</v>
      </c>
      <c r="C112" s="47">
        <v>158228.39</v>
      </c>
      <c r="D112" s="47">
        <f t="shared" si="3"/>
        <v>0</v>
      </c>
      <c r="E112" s="47"/>
      <c r="F112" s="47">
        <v>158228.39</v>
      </c>
    </row>
    <row r="113" spans="1:6">
      <c r="A113" s="38" t="s">
        <v>323</v>
      </c>
      <c r="B113" s="38" t="s">
        <v>324</v>
      </c>
      <c r="C113" s="41">
        <v>158228.39</v>
      </c>
      <c r="D113" s="41">
        <f t="shared" si="3"/>
        <v>0</v>
      </c>
      <c r="E113" s="41"/>
      <c r="F113" s="41">
        <v>158228.39</v>
      </c>
    </row>
    <row r="114" spans="1:6">
      <c r="A114" s="38" t="s">
        <v>325</v>
      </c>
      <c r="B114" s="38" t="s">
        <v>326</v>
      </c>
      <c r="C114" s="41"/>
      <c r="D114" s="41">
        <f t="shared" si="3"/>
        <v>0</v>
      </c>
      <c r="E114" s="41"/>
      <c r="F114" s="41"/>
    </row>
    <row r="115" spans="1:6">
      <c r="A115" s="38" t="s">
        <v>327</v>
      </c>
      <c r="B115" s="38" t="s">
        <v>328</v>
      </c>
      <c r="C115" s="41"/>
      <c r="D115" s="41">
        <f t="shared" si="3"/>
        <v>0</v>
      </c>
      <c r="E115" s="41"/>
      <c r="F115" s="41"/>
    </row>
    <row r="116" spans="1:6">
      <c r="A116" s="38" t="s">
        <v>329</v>
      </c>
      <c r="B116" s="38" t="s">
        <v>330</v>
      </c>
      <c r="C116" s="41"/>
      <c r="D116" s="41">
        <f t="shared" si="3"/>
        <v>0</v>
      </c>
      <c r="E116" s="41"/>
      <c r="F116" s="41"/>
    </row>
    <row r="117" spans="1:6">
      <c r="A117" s="38" t="s">
        <v>331</v>
      </c>
      <c r="B117" s="38" t="s">
        <v>332</v>
      </c>
      <c r="C117" s="41">
        <v>43984.25</v>
      </c>
      <c r="D117" s="41">
        <f t="shared" si="3"/>
        <v>0</v>
      </c>
      <c r="E117" s="41"/>
      <c r="F117" s="41">
        <v>43984.25</v>
      </c>
    </row>
    <row r="118" spans="1:6">
      <c r="A118" s="38" t="s">
        <v>333</v>
      </c>
      <c r="B118" s="38" t="s">
        <v>334</v>
      </c>
      <c r="C118" s="41"/>
      <c r="D118" s="41">
        <f t="shared" si="3"/>
        <v>0</v>
      </c>
      <c r="E118" s="41"/>
      <c r="F118" s="41"/>
    </row>
    <row r="119" spans="1:6">
      <c r="A119" s="38" t="s">
        <v>335</v>
      </c>
      <c r="B119" s="38" t="s">
        <v>336</v>
      </c>
      <c r="C119" s="41"/>
      <c r="D119" s="41">
        <f t="shared" si="3"/>
        <v>0</v>
      </c>
      <c r="E119" s="41"/>
      <c r="F119" s="41"/>
    </row>
    <row r="120" spans="1:6">
      <c r="A120" s="38" t="s">
        <v>337</v>
      </c>
      <c r="B120" s="38" t="s">
        <v>338</v>
      </c>
      <c r="C120" s="41"/>
      <c r="D120" s="41">
        <f t="shared" si="3"/>
        <v>0</v>
      </c>
      <c r="E120" s="41"/>
      <c r="F120" s="41"/>
    </row>
    <row r="121" spans="1:6">
      <c r="A121" s="38" t="s">
        <v>339</v>
      </c>
      <c r="B121" s="38" t="s">
        <v>340</v>
      </c>
      <c r="C121" s="41"/>
      <c r="D121" s="41">
        <f t="shared" si="3"/>
        <v>0</v>
      </c>
      <c r="E121" s="41"/>
      <c r="F121" s="41"/>
    </row>
    <row r="122" spans="1:6">
      <c r="A122" s="38" t="s">
        <v>341</v>
      </c>
      <c r="B122" s="38" t="s">
        <v>342</v>
      </c>
      <c r="C122" s="47"/>
      <c r="D122" s="47">
        <f t="shared" si="3"/>
        <v>0</v>
      </c>
      <c r="E122" s="47"/>
      <c r="F122" s="47"/>
    </row>
    <row r="123" spans="1:6">
      <c r="A123" s="38" t="s">
        <v>343</v>
      </c>
      <c r="B123" s="38" t="s">
        <v>344</v>
      </c>
      <c r="C123" s="47"/>
      <c r="D123" s="47">
        <f t="shared" si="3"/>
        <v>0</v>
      </c>
      <c r="E123" s="47"/>
      <c r="F123" s="47"/>
    </row>
    <row r="124" spans="1:6">
      <c r="A124" s="38" t="s">
        <v>345</v>
      </c>
      <c r="B124" s="38" t="s">
        <v>346</v>
      </c>
      <c r="C124" s="47"/>
      <c r="D124" s="47">
        <f t="shared" si="3"/>
        <v>0</v>
      </c>
      <c r="E124" s="47"/>
      <c r="F124" s="47"/>
    </row>
    <row r="125" spans="1:6">
      <c r="A125" s="42">
        <v>2320431</v>
      </c>
      <c r="B125" s="42" t="s">
        <v>347</v>
      </c>
      <c r="C125" s="41">
        <v>26610.7</v>
      </c>
      <c r="D125" s="41">
        <f t="shared" si="3"/>
        <v>0</v>
      </c>
      <c r="E125" s="41"/>
      <c r="F125" s="41">
        <v>26610.7</v>
      </c>
    </row>
    <row r="126" spans="1:6">
      <c r="A126" s="42">
        <v>2320432</v>
      </c>
      <c r="B126" s="42" t="s">
        <v>348</v>
      </c>
      <c r="C126" s="47"/>
      <c r="D126" s="47">
        <f t="shared" si="3"/>
        <v>0</v>
      </c>
      <c r="E126" s="47"/>
      <c r="F126" s="47"/>
    </row>
    <row r="127" spans="1:6">
      <c r="A127" s="42" t="s">
        <v>349</v>
      </c>
      <c r="B127" s="42" t="s">
        <v>350</v>
      </c>
      <c r="C127" s="41">
        <v>79223.04</v>
      </c>
      <c r="D127" s="41">
        <f t="shared" si="3"/>
        <v>0</v>
      </c>
      <c r="E127" s="41"/>
      <c r="F127" s="41">
        <v>79223.04</v>
      </c>
    </row>
    <row r="128" spans="1:6">
      <c r="A128" s="42" t="s">
        <v>351</v>
      </c>
      <c r="B128" s="42" t="s">
        <v>352</v>
      </c>
      <c r="C128" s="41">
        <v>8410.4</v>
      </c>
      <c r="D128" s="41">
        <f t="shared" si="3"/>
        <v>0</v>
      </c>
      <c r="E128" s="41"/>
      <c r="F128" s="41">
        <v>8410.4</v>
      </c>
    </row>
  </sheetData>
  <mergeCells count="1">
    <mergeCell ref="A2:F2"/>
  </mergeCells>
  <printOptions horizontalCentered="true"/>
  <pageMargins left="0.314583333333333" right="0.275" top="1" bottom="0.786805555555556" header="0.5" footer="0.5"/>
  <pageSetup paperSize="8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1"/>
  <sheetViews>
    <sheetView tabSelected="1" workbookViewId="0">
      <selection activeCell="E7" sqref="E7"/>
    </sheetView>
  </sheetViews>
  <sheetFormatPr defaultColWidth="9" defaultRowHeight="13.5" outlineLevelCol="3"/>
  <cols>
    <col min="1" max="1" width="8.375" style="2" customWidth="true"/>
    <col min="2" max="2" width="57.1666666666667" style="2" customWidth="true"/>
    <col min="3" max="3" width="19.2333333333333" style="2" customWidth="true"/>
    <col min="4" max="4" width="16.125" style="2" customWidth="true"/>
    <col min="5" max="16384" width="9" style="2"/>
  </cols>
  <sheetData>
    <row r="1" spans="1:4">
      <c r="A1" s="12" t="s">
        <v>353</v>
      </c>
      <c r="B1" s="12"/>
      <c r="C1" s="12"/>
      <c r="D1" s="12"/>
    </row>
    <row r="2" s="10" customFormat="true" ht="33" customHeight="true" spans="1:4">
      <c r="A2" s="13" t="s">
        <v>354</v>
      </c>
      <c r="B2" s="13"/>
      <c r="C2" s="13"/>
      <c r="D2" s="13"/>
    </row>
    <row r="3" s="10" customFormat="true" spans="1:4">
      <c r="A3" s="14"/>
      <c r="B3" s="14"/>
      <c r="C3" s="15"/>
      <c r="D3" s="15" t="s">
        <v>4</v>
      </c>
    </row>
    <row r="4" s="10" customFormat="true" ht="45" customHeight="true" spans="1:4">
      <c r="A4" s="16" t="s">
        <v>355</v>
      </c>
      <c r="B4" s="16" t="s">
        <v>356</v>
      </c>
      <c r="C4" s="17" t="s">
        <v>357</v>
      </c>
      <c r="D4" s="18" t="s">
        <v>358</v>
      </c>
    </row>
    <row r="5" s="10" customFormat="true" ht="28" customHeight="true" spans="1:4">
      <c r="A5" s="19" t="s">
        <v>359</v>
      </c>
      <c r="B5" s="20"/>
      <c r="C5" s="21">
        <f>C33+C34+C38+C36+C37+C6+C7+C8+C9+C10+C11+C12+C19+C23+C24+C25+C26+C28+C29+C30+C40+C31+C41+C13+C14+C15+C16+C17+C18+C20+C21+C22+C32+C27+C35+C39</f>
        <v>275700</v>
      </c>
      <c r="D5" s="22"/>
    </row>
    <row r="6" s="2" customFormat="true" ht="20" customHeight="true" spans="1:4">
      <c r="A6" s="23">
        <v>1</v>
      </c>
      <c r="B6" s="23" t="s">
        <v>360</v>
      </c>
      <c r="C6" s="24">
        <v>7000</v>
      </c>
      <c r="D6" s="23" t="s">
        <v>361</v>
      </c>
    </row>
    <row r="7" s="2" customFormat="true" ht="20" customHeight="true" spans="1:4">
      <c r="A7" s="23">
        <v>2</v>
      </c>
      <c r="B7" s="23" t="s">
        <v>362</v>
      </c>
      <c r="C7" s="24">
        <v>3000</v>
      </c>
      <c r="D7" s="23"/>
    </row>
    <row r="8" s="2" customFormat="true" ht="20" customHeight="true" spans="1:4">
      <c r="A8" s="23">
        <v>3</v>
      </c>
      <c r="B8" s="23" t="s">
        <v>363</v>
      </c>
      <c r="C8" s="24">
        <v>1500</v>
      </c>
      <c r="D8" s="23"/>
    </row>
    <row r="9" s="2" customFormat="true" ht="20" customHeight="true" spans="1:4">
      <c r="A9" s="23">
        <v>4</v>
      </c>
      <c r="B9" s="23" t="s">
        <v>364</v>
      </c>
      <c r="C9" s="24">
        <v>1000</v>
      </c>
      <c r="D9" s="23" t="s">
        <v>365</v>
      </c>
    </row>
    <row r="10" s="2" customFormat="true" ht="20" customHeight="true" spans="1:4">
      <c r="A10" s="23">
        <v>5</v>
      </c>
      <c r="B10" s="23" t="s">
        <v>366</v>
      </c>
      <c r="C10" s="24">
        <v>8000</v>
      </c>
      <c r="D10" s="23" t="s">
        <v>361</v>
      </c>
    </row>
    <row r="11" s="2" customFormat="true" ht="20" customHeight="true" spans="1:4">
      <c r="A11" s="23">
        <v>6</v>
      </c>
      <c r="B11" s="23" t="s">
        <v>367</v>
      </c>
      <c r="C11" s="24">
        <v>1000</v>
      </c>
      <c r="D11" s="23"/>
    </row>
    <row r="12" s="2" customFormat="true" ht="20" customHeight="true" spans="1:4">
      <c r="A12" s="23">
        <v>7</v>
      </c>
      <c r="B12" s="23" t="s">
        <v>368</v>
      </c>
      <c r="C12" s="24">
        <v>1300</v>
      </c>
      <c r="D12" s="23" t="s">
        <v>361</v>
      </c>
    </row>
    <row r="13" s="2" customFormat="true" ht="20" customHeight="true" spans="1:4">
      <c r="A13" s="23">
        <v>8</v>
      </c>
      <c r="B13" s="23" t="s">
        <v>369</v>
      </c>
      <c r="C13" s="24">
        <v>7000</v>
      </c>
      <c r="D13" s="23" t="s">
        <v>361</v>
      </c>
    </row>
    <row r="14" s="2" customFormat="true" ht="20" customHeight="true" spans="1:4">
      <c r="A14" s="23">
        <v>9</v>
      </c>
      <c r="B14" s="23" t="s">
        <v>370</v>
      </c>
      <c r="C14" s="24">
        <v>20000</v>
      </c>
      <c r="D14" s="23" t="s">
        <v>361</v>
      </c>
    </row>
    <row r="15" s="2" customFormat="true" ht="20" customHeight="true" spans="1:4">
      <c r="A15" s="23">
        <v>10</v>
      </c>
      <c r="B15" s="23" t="s">
        <v>371</v>
      </c>
      <c r="C15" s="24">
        <v>40000</v>
      </c>
      <c r="D15" s="23" t="s">
        <v>361</v>
      </c>
    </row>
    <row r="16" s="2" customFormat="true" ht="20" customHeight="true" spans="1:4">
      <c r="A16" s="23">
        <v>11</v>
      </c>
      <c r="B16" s="23" t="s">
        <v>372</v>
      </c>
      <c r="C16" s="24">
        <v>40000</v>
      </c>
      <c r="D16" s="23" t="s">
        <v>361</v>
      </c>
    </row>
    <row r="17" s="2" customFormat="true" ht="20" customHeight="true" spans="1:4">
      <c r="A17" s="23">
        <v>12</v>
      </c>
      <c r="B17" s="23" t="s">
        <v>373</v>
      </c>
      <c r="C17" s="24">
        <v>18000</v>
      </c>
      <c r="D17" s="23" t="s">
        <v>361</v>
      </c>
    </row>
    <row r="18" s="2" customFormat="true" ht="20" customHeight="true" spans="1:4">
      <c r="A18" s="23">
        <v>13</v>
      </c>
      <c r="B18" s="23" t="s">
        <v>374</v>
      </c>
      <c r="C18" s="24">
        <v>8400</v>
      </c>
      <c r="D18" s="23" t="s">
        <v>361</v>
      </c>
    </row>
    <row r="19" s="2" customFormat="true" ht="20" customHeight="true" spans="1:4">
      <c r="A19" s="23">
        <v>14</v>
      </c>
      <c r="B19" s="23" t="s">
        <v>375</v>
      </c>
      <c r="C19" s="24">
        <v>6000</v>
      </c>
      <c r="D19" s="23" t="s">
        <v>376</v>
      </c>
    </row>
    <row r="20" s="2" customFormat="true" ht="20" customHeight="true" spans="1:4">
      <c r="A20" s="23">
        <v>15</v>
      </c>
      <c r="B20" s="23" t="s">
        <v>377</v>
      </c>
      <c r="C20" s="24">
        <v>8500</v>
      </c>
      <c r="D20" s="23" t="s">
        <v>361</v>
      </c>
    </row>
    <row r="21" s="2" customFormat="true" ht="20" customHeight="true" spans="1:4">
      <c r="A21" s="23">
        <v>16</v>
      </c>
      <c r="B21" s="23" t="s">
        <v>378</v>
      </c>
      <c r="C21" s="24">
        <v>20000</v>
      </c>
      <c r="D21" s="23" t="s">
        <v>361</v>
      </c>
    </row>
    <row r="22" s="2" customFormat="true" ht="20" customHeight="true" spans="1:4">
      <c r="A22" s="23">
        <v>17</v>
      </c>
      <c r="B22" s="23" t="s">
        <v>379</v>
      </c>
      <c r="C22" s="24">
        <v>15900</v>
      </c>
      <c r="D22" s="23" t="s">
        <v>361</v>
      </c>
    </row>
    <row r="23" s="2" customFormat="true" ht="20" customHeight="true" spans="1:4">
      <c r="A23" s="23">
        <v>18</v>
      </c>
      <c r="B23" s="23" t="s">
        <v>380</v>
      </c>
      <c r="C23" s="24">
        <v>5000</v>
      </c>
      <c r="D23" s="23" t="s">
        <v>381</v>
      </c>
    </row>
    <row r="24" s="2" customFormat="true" ht="20" customHeight="true" spans="1:4">
      <c r="A24" s="23">
        <v>19</v>
      </c>
      <c r="B24" s="23" t="s">
        <v>382</v>
      </c>
      <c r="C24" s="24">
        <v>8600</v>
      </c>
      <c r="D24" s="23" t="s">
        <v>381</v>
      </c>
    </row>
    <row r="25" s="2" customFormat="true" ht="20" customHeight="true" spans="1:4">
      <c r="A25" s="23">
        <v>20</v>
      </c>
      <c r="B25" s="23" t="s">
        <v>383</v>
      </c>
      <c r="C25" s="24">
        <v>4000</v>
      </c>
      <c r="D25" s="23" t="s">
        <v>381</v>
      </c>
    </row>
    <row r="26" s="2" customFormat="true" ht="26" customHeight="true" spans="1:4">
      <c r="A26" s="23">
        <v>21</v>
      </c>
      <c r="B26" s="23" t="s">
        <v>384</v>
      </c>
      <c r="C26" s="24">
        <v>3000</v>
      </c>
      <c r="D26" s="23" t="s">
        <v>381</v>
      </c>
    </row>
    <row r="27" s="2" customFormat="true" ht="20" customHeight="true" spans="1:4">
      <c r="A27" s="23">
        <v>22</v>
      </c>
      <c r="B27" s="23" t="s">
        <v>385</v>
      </c>
      <c r="C27" s="24">
        <v>3500</v>
      </c>
      <c r="D27" s="23" t="s">
        <v>361</v>
      </c>
    </row>
    <row r="28" s="2" customFormat="true" ht="20" customHeight="true" spans="1:4">
      <c r="A28" s="23">
        <v>23</v>
      </c>
      <c r="B28" s="23" t="s">
        <v>386</v>
      </c>
      <c r="C28" s="24">
        <v>3400</v>
      </c>
      <c r="D28" s="23" t="s">
        <v>381</v>
      </c>
    </row>
    <row r="29" s="2" customFormat="true" ht="20" customHeight="true" spans="1:4">
      <c r="A29" s="23">
        <v>24</v>
      </c>
      <c r="B29" s="23" t="s">
        <v>387</v>
      </c>
      <c r="C29" s="24">
        <v>2600</v>
      </c>
      <c r="D29" s="23" t="s">
        <v>381</v>
      </c>
    </row>
    <row r="30" s="2" customFormat="true" ht="20" customHeight="true" spans="1:4">
      <c r="A30" s="23">
        <v>25</v>
      </c>
      <c r="B30" s="23" t="s">
        <v>388</v>
      </c>
      <c r="C30" s="24">
        <v>2600</v>
      </c>
      <c r="D30" s="23" t="s">
        <v>381</v>
      </c>
    </row>
    <row r="31" s="2" customFormat="true" ht="20" customHeight="true" spans="1:4">
      <c r="A31" s="23">
        <v>26</v>
      </c>
      <c r="B31" s="23" t="s">
        <v>389</v>
      </c>
      <c r="C31" s="24">
        <v>2500</v>
      </c>
      <c r="D31" s="23" t="s">
        <v>376</v>
      </c>
    </row>
    <row r="32" s="2" customFormat="true" ht="20" customHeight="true" spans="1:4">
      <c r="A32" s="23">
        <v>27</v>
      </c>
      <c r="B32" s="23" t="s">
        <v>390</v>
      </c>
      <c r="C32" s="24">
        <v>6000</v>
      </c>
      <c r="D32" s="23" t="s">
        <v>361</v>
      </c>
    </row>
    <row r="33" s="11" customFormat="true" ht="20" customHeight="true" spans="1:4">
      <c r="A33" s="23">
        <v>28</v>
      </c>
      <c r="B33" s="23" t="s">
        <v>391</v>
      </c>
      <c r="C33" s="23">
        <v>4500</v>
      </c>
      <c r="D33" s="23" t="s">
        <v>361</v>
      </c>
    </row>
    <row r="34" s="11" customFormat="true" ht="20" customHeight="true" spans="1:4">
      <c r="A34" s="23">
        <v>29</v>
      </c>
      <c r="B34" s="23" t="s">
        <v>392</v>
      </c>
      <c r="C34" s="23">
        <v>4000</v>
      </c>
      <c r="D34" s="23" t="s">
        <v>376</v>
      </c>
    </row>
    <row r="35" s="2" customFormat="true" ht="20" customHeight="true" spans="1:4">
      <c r="A35" s="23">
        <v>30</v>
      </c>
      <c r="B35" s="23" t="s">
        <v>393</v>
      </c>
      <c r="C35" s="24">
        <v>3000</v>
      </c>
      <c r="D35" s="23" t="s">
        <v>376</v>
      </c>
    </row>
    <row r="36" s="11" customFormat="true" ht="37" customHeight="true" spans="1:4">
      <c r="A36" s="23">
        <v>31</v>
      </c>
      <c r="B36" s="23" t="s">
        <v>394</v>
      </c>
      <c r="C36" s="23">
        <v>3700</v>
      </c>
      <c r="D36" s="23" t="s">
        <v>365</v>
      </c>
    </row>
    <row r="37" s="11" customFormat="true" ht="20" customHeight="true" spans="1:4">
      <c r="A37" s="23">
        <v>32</v>
      </c>
      <c r="B37" s="23" t="s">
        <v>395</v>
      </c>
      <c r="C37" s="23">
        <v>4700</v>
      </c>
      <c r="D37" s="23"/>
    </row>
    <row r="38" s="11" customFormat="true" ht="20" customHeight="true" spans="1:4">
      <c r="A38" s="23">
        <v>33</v>
      </c>
      <c r="B38" s="23" t="s">
        <v>396</v>
      </c>
      <c r="C38" s="23">
        <v>1000</v>
      </c>
      <c r="D38" s="23"/>
    </row>
    <row r="39" s="2" customFormat="true" ht="30" customHeight="true" spans="1:4">
      <c r="A39" s="23">
        <v>34</v>
      </c>
      <c r="B39" s="23" t="s">
        <v>397</v>
      </c>
      <c r="C39" s="24">
        <v>4000</v>
      </c>
      <c r="D39" s="23"/>
    </row>
    <row r="40" s="2" customFormat="true" ht="27" customHeight="true" spans="1:4">
      <c r="A40" s="23">
        <v>35</v>
      </c>
      <c r="B40" s="23" t="s">
        <v>398</v>
      </c>
      <c r="C40" s="24">
        <v>1000</v>
      </c>
      <c r="D40" s="23" t="s">
        <v>365</v>
      </c>
    </row>
    <row r="41" s="2" customFormat="true" ht="20" customHeight="true" spans="1:4">
      <c r="A41" s="23">
        <v>36</v>
      </c>
      <c r="B41" s="23" t="s">
        <v>399</v>
      </c>
      <c r="C41" s="24">
        <v>2000</v>
      </c>
      <c r="D41" s="23"/>
    </row>
  </sheetData>
  <autoFilter ref="A1:D41">
    <extLst/>
  </autoFilter>
  <mergeCells count="2">
    <mergeCell ref="A2:D2"/>
    <mergeCell ref="A5:B5"/>
  </mergeCells>
  <printOptions horizontalCentered="true"/>
  <pageMargins left="0.751388888888889" right="0.751388888888889" top="0.786805555555556" bottom="0.865972222222222" header="0.5" footer="0.5"/>
  <pageSetup paperSize="8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" sqref="A1"/>
    </sheetView>
  </sheetViews>
  <sheetFormatPr defaultColWidth="10" defaultRowHeight="15.75" outlineLevelCol="4"/>
  <cols>
    <col min="1" max="1" width="42.475" style="1" customWidth="true"/>
    <col min="2" max="3" width="20.7583333333333" style="1" customWidth="true"/>
    <col min="4" max="4" width="16" style="1" customWidth="true"/>
    <col min="5" max="5" width="14.875" style="1" customWidth="true"/>
    <col min="6" max="6" width="9.76666666666667" style="1" customWidth="true"/>
    <col min="7" max="16382" width="10" style="1" customWidth="true"/>
  </cols>
  <sheetData>
    <row r="1" spans="1:1">
      <c r="A1" s="2" t="s">
        <v>400</v>
      </c>
    </row>
    <row r="2" s="1" customFormat="true" ht="25.6" customHeight="true" spans="1:4">
      <c r="A2" s="3" t="s">
        <v>401</v>
      </c>
      <c r="B2" s="3"/>
      <c r="C2" s="3"/>
      <c r="D2" s="3"/>
    </row>
    <row r="3" s="1" customFormat="true" ht="16.55" customHeight="true" spans="1:5">
      <c r="A3" s="4" t="s">
        <v>402</v>
      </c>
      <c r="B3" s="4"/>
      <c r="C3" s="4"/>
      <c r="D3" s="4"/>
      <c r="E3" s="4"/>
    </row>
    <row r="4" s="1" customFormat="true" ht="19.9" customHeight="true" spans="1:5">
      <c r="A4" s="5" t="s">
        <v>403</v>
      </c>
      <c r="B4" s="5" t="s">
        <v>404</v>
      </c>
      <c r="C4" s="5" t="s">
        <v>405</v>
      </c>
      <c r="D4" s="5" t="s">
        <v>406</v>
      </c>
      <c r="E4" s="5" t="s">
        <v>407</v>
      </c>
    </row>
    <row r="5" s="1" customFormat="true" ht="19.9" customHeight="true" spans="1:5">
      <c r="A5" s="6" t="s">
        <v>408</v>
      </c>
      <c r="B5" s="7" t="s">
        <v>409</v>
      </c>
      <c r="C5" s="8">
        <v>859.1321</v>
      </c>
      <c r="D5" s="8">
        <v>859.0031</v>
      </c>
      <c r="E5" s="8">
        <v>0.129</v>
      </c>
    </row>
    <row r="6" s="1" customFormat="true" ht="19.9" customHeight="true" spans="1:5">
      <c r="A6" s="6" t="s">
        <v>410</v>
      </c>
      <c r="B6" s="7" t="s">
        <v>411</v>
      </c>
      <c r="C6" s="8">
        <v>417.3418</v>
      </c>
      <c r="D6" s="8">
        <v>417.2128</v>
      </c>
      <c r="E6" s="8">
        <v>0.129</v>
      </c>
    </row>
    <row r="7" s="1" customFormat="true" ht="19.9" customHeight="true" spans="1:5">
      <c r="A7" s="6" t="s">
        <v>412</v>
      </c>
      <c r="B7" s="7" t="s">
        <v>413</v>
      </c>
      <c r="C7" s="8">
        <v>441.7903</v>
      </c>
      <c r="D7" s="8">
        <v>441.7903</v>
      </c>
      <c r="E7" s="8">
        <v>0</v>
      </c>
    </row>
    <row r="8" s="1" customFormat="true" ht="19.9" customHeight="true" spans="1:5">
      <c r="A8" s="6" t="s">
        <v>414</v>
      </c>
      <c r="B8" s="7" t="s">
        <v>415</v>
      </c>
      <c r="C8" s="8">
        <f t="shared" ref="C8:E8" si="0">C9+C10</f>
        <v>83.46</v>
      </c>
      <c r="D8" s="8">
        <f t="shared" si="0"/>
        <v>83.46</v>
      </c>
      <c r="E8" s="8">
        <f t="shared" si="0"/>
        <v>0</v>
      </c>
    </row>
    <row r="9" s="1" customFormat="true" ht="19.9" customHeight="true" spans="1:5">
      <c r="A9" s="6" t="s">
        <v>410</v>
      </c>
      <c r="B9" s="7" t="s">
        <v>416</v>
      </c>
      <c r="C9" s="8">
        <f>D9+E9</f>
        <v>4.8</v>
      </c>
      <c r="D9" s="8">
        <f>D12+0</f>
        <v>4.8</v>
      </c>
      <c r="E9" s="8">
        <v>0</v>
      </c>
    </row>
    <row r="10" s="1" customFormat="true" ht="19.9" customHeight="true" spans="1:5">
      <c r="A10" s="6" t="s">
        <v>412</v>
      </c>
      <c r="B10" s="7" t="s">
        <v>417</v>
      </c>
      <c r="C10" s="8">
        <f>D10+E10</f>
        <v>78.66</v>
      </c>
      <c r="D10" s="8">
        <f>D13+62.46</f>
        <v>78.66</v>
      </c>
      <c r="E10" s="8">
        <v>0</v>
      </c>
    </row>
    <row r="11" s="1" customFormat="true" ht="19.9" customHeight="true" spans="1:5">
      <c r="A11" s="6" t="s">
        <v>418</v>
      </c>
      <c r="B11" s="7" t="s">
        <v>419</v>
      </c>
      <c r="C11" s="8">
        <v>21</v>
      </c>
      <c r="D11" s="8">
        <v>21</v>
      </c>
      <c r="E11" s="8">
        <v>0</v>
      </c>
    </row>
    <row r="12" s="1" customFormat="true" ht="19.9" customHeight="true" spans="1:5">
      <c r="A12" s="6" t="s">
        <v>410</v>
      </c>
      <c r="B12" s="7" t="s">
        <v>420</v>
      </c>
      <c r="C12" s="8">
        <v>4.8</v>
      </c>
      <c r="D12" s="8">
        <v>4.8</v>
      </c>
      <c r="E12" s="8">
        <v>0</v>
      </c>
    </row>
    <row r="13" s="1" customFormat="true" ht="19.9" customHeight="true" spans="1:5">
      <c r="A13" s="6" t="s">
        <v>412</v>
      </c>
      <c r="B13" s="7" t="s">
        <v>421</v>
      </c>
      <c r="C13" s="8">
        <v>16.2</v>
      </c>
      <c r="D13" s="8">
        <v>16.2</v>
      </c>
      <c r="E13" s="8">
        <v>0</v>
      </c>
    </row>
    <row r="14" s="1" customFormat="true" ht="19.9" customHeight="true" spans="1:5">
      <c r="A14" s="6" t="s">
        <v>422</v>
      </c>
      <c r="B14" s="7" t="s">
        <v>423</v>
      </c>
      <c r="C14" s="8">
        <f>C15+C16</f>
        <v>942.5921</v>
      </c>
      <c r="D14" s="8"/>
      <c r="E14" s="8"/>
    </row>
    <row r="15" s="1" customFormat="true" ht="19.9" customHeight="true" spans="1:5">
      <c r="A15" s="6" t="s">
        <v>410</v>
      </c>
      <c r="B15" s="7" t="s">
        <v>424</v>
      </c>
      <c r="C15" s="8">
        <f>C6+C9</f>
        <v>422.1418</v>
      </c>
      <c r="D15" s="8"/>
      <c r="E15" s="8"/>
    </row>
    <row r="16" s="1" customFormat="true" ht="19.9" customHeight="true" spans="1:5">
      <c r="A16" s="6" t="s">
        <v>412</v>
      </c>
      <c r="B16" s="7" t="s">
        <v>425</v>
      </c>
      <c r="C16" s="8">
        <f>C7+C10</f>
        <v>520.4503</v>
      </c>
      <c r="D16" s="8"/>
      <c r="E16" s="8"/>
    </row>
    <row r="17" s="1" customFormat="true" ht="40" customHeight="true" spans="1:5">
      <c r="A17" s="9" t="s">
        <v>426</v>
      </c>
      <c r="B17" s="9"/>
      <c r="C17" s="9"/>
      <c r="D17" s="9"/>
      <c r="E17" s="9"/>
    </row>
  </sheetData>
  <mergeCells count="3">
    <mergeCell ref="A2:D2"/>
    <mergeCell ref="A3:E3"/>
    <mergeCell ref="A17:E17"/>
  </mergeCells>
  <printOptions horizontalCentered="true"/>
  <pageMargins left="0.751388888888889" right="0.751388888888889" top="1" bottom="1" header="0.5" footer="0.5"/>
  <pageSetup paperSize="8" scale="14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表一2022年全市政府性基金预算安排表</vt:lpstr>
      <vt:lpstr>表二2022年市本级政府性基金预算安排表</vt:lpstr>
      <vt:lpstr>表三 2022年海口市市本级政府性基金项级科目支出表</vt:lpstr>
      <vt:lpstr>表四 2022年省转贷第三批专项债券项目安排表</vt:lpstr>
      <vt:lpstr>表五 海口市2022年地方政府债务限额调整情况表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姜桢</dc:creator>
  <cp:lastModifiedBy>lenovo</cp:lastModifiedBy>
  <dcterms:created xsi:type="dcterms:W3CDTF">2021-01-26T19:20:00Z</dcterms:created>
  <dcterms:modified xsi:type="dcterms:W3CDTF">2022-11-01T17:50:55Z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